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360" windowHeight="12720" activeTab="1"/>
  </bookViews>
  <sheets>
    <sheet name="동구재가지원" sheetId="1" r:id="rId1"/>
    <sheet name="동구장기요양" sheetId="2" r:id="rId2"/>
    <sheet name="동구노인돌보미" sheetId="3" r:id="rId3"/>
    <sheet name="식사지원(도시락)" sheetId="4" r:id="rId4"/>
  </sheets>
  <definedNames>
    <definedName name="_xlnm.Print_Area" localSheetId="1">'동구장기요양'!$A$1:$H$149</definedName>
  </definedNames>
  <calcPr fullCalcOnLoad="1"/>
</workbook>
</file>

<file path=xl/sharedStrings.xml><?xml version="1.0" encoding="utf-8"?>
<sst xmlns="http://schemas.openxmlformats.org/spreadsheetml/2006/main" count="858" uniqueCount="232">
  <si>
    <t>과      목</t>
  </si>
  <si>
    <t>구분</t>
  </si>
  <si>
    <t>계</t>
  </si>
  <si>
    <t>관</t>
  </si>
  <si>
    <t>항</t>
  </si>
  <si>
    <t>목</t>
  </si>
  <si>
    <t>예산</t>
  </si>
  <si>
    <t>결산</t>
  </si>
  <si>
    <t>증감</t>
  </si>
  <si>
    <t>인
건
비</t>
  </si>
  <si>
    <t>급    여</t>
  </si>
  <si>
    <t>보조금</t>
  </si>
  <si>
    <t>자부담</t>
  </si>
  <si>
    <t>후원금</t>
  </si>
  <si>
    <t>기타잡수입</t>
  </si>
  <si>
    <t>공공요금</t>
  </si>
  <si>
    <t>제세공과금</t>
  </si>
  <si>
    <t>차량비</t>
  </si>
  <si>
    <t>여비</t>
  </si>
  <si>
    <t>시설비</t>
  </si>
  <si>
    <t>자산취득비</t>
  </si>
  <si>
    <t>(단위 : 원)</t>
  </si>
  <si>
    <t>이월금</t>
  </si>
  <si>
    <t>(세  출)</t>
  </si>
  <si>
    <t>제수당</t>
  </si>
  <si>
    <t>업무
추진비</t>
  </si>
  <si>
    <t>회의비</t>
  </si>
  <si>
    <t>운영비</t>
  </si>
  <si>
    <t>여   비</t>
  </si>
  <si>
    <t>수용비 및
수수료</t>
  </si>
  <si>
    <t>(2)</t>
  </si>
  <si>
    <t>재
산
조
성
비</t>
  </si>
  <si>
    <t>시
설
비</t>
  </si>
  <si>
    <t>시설장비
유지비</t>
  </si>
  <si>
    <t>예비비</t>
  </si>
  <si>
    <t>기관운영비</t>
  </si>
  <si>
    <t>사회보험
부담금</t>
  </si>
  <si>
    <t>잡지출</t>
  </si>
  <si>
    <t>직책보조비</t>
  </si>
  <si>
    <t>퇴직적립금</t>
  </si>
  <si>
    <t>운
영
비</t>
  </si>
  <si>
    <t>사
업
비</t>
  </si>
  <si>
    <t>일
반
사
업
비</t>
  </si>
  <si>
    <t>복지서비스</t>
  </si>
  <si>
    <t>기타후생경비</t>
  </si>
  <si>
    <t>(세  입)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</si>
  <si>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</si>
  <si>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</si>
  <si>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</si>
  <si>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</si>
  <si>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</si>
  <si>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</si>
  <si>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</si>
  <si>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</si>
  <si>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</si>
  <si>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</si>
  <si>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보
조
금</t>
  </si>
  <si>
    <t>시군구보조금</t>
  </si>
  <si>
    <t>예산</t>
  </si>
  <si>
    <t>결산</t>
  </si>
  <si>
    <t>증감</t>
  </si>
  <si>
    <t>합    계</t>
  </si>
  <si>
    <t>합    계</t>
  </si>
  <si>
    <t>후
원
금
수
입</t>
  </si>
  <si>
    <t>후원금
수입</t>
  </si>
  <si>
    <t>지정후원금</t>
  </si>
  <si>
    <t>비지정후원금</t>
  </si>
  <si>
    <t>전
입
금</t>
  </si>
  <si>
    <t>전입금</t>
  </si>
  <si>
    <t>법인전입금</t>
  </si>
  <si>
    <t>결산</t>
  </si>
  <si>
    <t>증감</t>
  </si>
  <si>
    <t>법인전입금
(후원금)</t>
  </si>
  <si>
    <t>예산</t>
  </si>
  <si>
    <t>합    계</t>
  </si>
  <si>
    <t>이
월
금</t>
  </si>
  <si>
    <t>이월금</t>
  </si>
  <si>
    <t>전년도이월금</t>
  </si>
  <si>
    <t>전년도이월금
(후원금)</t>
  </si>
  <si>
    <t>잡
수
입</t>
  </si>
  <si>
    <t>잡수입</t>
  </si>
  <si>
    <t>이자수입</t>
  </si>
  <si>
    <t>총    계</t>
  </si>
  <si>
    <t>총    계</t>
  </si>
  <si>
    <t>(1)</t>
  </si>
  <si>
    <t>(세  출)</t>
  </si>
  <si>
    <t>(단위 : 원)</t>
  </si>
  <si>
    <t>과      목</t>
  </si>
  <si>
    <t>구분</t>
  </si>
  <si>
    <t>보조금</t>
  </si>
  <si>
    <t>자부담</t>
  </si>
  <si>
    <t>후원금</t>
  </si>
  <si>
    <t>계</t>
  </si>
  <si>
    <t>관</t>
  </si>
  <si>
    <t>항</t>
  </si>
  <si>
    <t>목</t>
  </si>
  <si>
    <t>사
무
비</t>
  </si>
  <si>
    <t>합  계</t>
  </si>
  <si>
    <t>기타운영비</t>
  </si>
  <si>
    <t>이월금 포함 총계</t>
  </si>
  <si>
    <t>(3)</t>
  </si>
  <si>
    <t>정부보조금</t>
  </si>
  <si>
    <t>시설부담금</t>
  </si>
  <si>
    <t>입
소
자
부
담
금</t>
  </si>
  <si>
    <t>입소비용수입</t>
  </si>
  <si>
    <t>본인부담금비용
수입</t>
  </si>
  <si>
    <t>요
양
급
여
수
입</t>
  </si>
  <si>
    <t>요양급여수입</t>
  </si>
  <si>
    <t>장기요양
사업수입</t>
  </si>
  <si>
    <t>전
입
금</t>
  </si>
  <si>
    <t>이월금</t>
  </si>
  <si>
    <t>잡
수
입</t>
  </si>
  <si>
    <t>잡수입</t>
  </si>
  <si>
    <t>이자수입</t>
  </si>
  <si>
    <t>기타잡수입</t>
  </si>
  <si>
    <t>힙    계</t>
  </si>
  <si>
    <t>총    계</t>
  </si>
  <si>
    <t>(1)</t>
  </si>
  <si>
    <t>(세  출)</t>
  </si>
  <si>
    <t>사
무
비</t>
  </si>
  <si>
    <t>인
건
비</t>
  </si>
  <si>
    <t>급    여</t>
  </si>
  <si>
    <t>제수당</t>
  </si>
  <si>
    <t>퇴직적립금</t>
  </si>
  <si>
    <t>사회보험
부담금</t>
  </si>
  <si>
    <t>기타후생경비</t>
  </si>
  <si>
    <t>합  계</t>
  </si>
  <si>
    <t>업무
추진비</t>
  </si>
  <si>
    <t>기관운영비</t>
  </si>
  <si>
    <t>회의비</t>
  </si>
  <si>
    <t xml:space="preserve">운
영
비 </t>
  </si>
  <si>
    <t>수용비 및 수수료</t>
  </si>
  <si>
    <t>결산</t>
  </si>
  <si>
    <t>(2)</t>
  </si>
  <si>
    <t>재
산
조
성
비</t>
  </si>
  <si>
    <t>시
설
비</t>
  </si>
  <si>
    <t>시설비</t>
  </si>
  <si>
    <t>자산취득비</t>
  </si>
  <si>
    <t>시설장비
유지비</t>
  </si>
  <si>
    <t>사
업
비</t>
  </si>
  <si>
    <t>장
기
요
양
사
업
비</t>
  </si>
  <si>
    <t>요양보호사관리사업비</t>
  </si>
  <si>
    <t>복지서비스
사업비</t>
  </si>
  <si>
    <t>서비스
개발비</t>
  </si>
  <si>
    <t>잡지출</t>
  </si>
  <si>
    <t>예비비</t>
  </si>
  <si>
    <t>이월금 포함 총계</t>
  </si>
  <si>
    <t>사
업
수
입</t>
  </si>
  <si>
    <t>사업수입</t>
  </si>
  <si>
    <t>본인부담금비용수입</t>
  </si>
  <si>
    <t>노인돌봄사업
수입</t>
  </si>
  <si>
    <t>이
월
금</t>
  </si>
  <si>
    <t>전년도이월금</t>
  </si>
  <si>
    <t>기타예금이자
수입</t>
  </si>
  <si>
    <t>결산</t>
  </si>
  <si>
    <t>증감</t>
  </si>
  <si>
    <t>기타잡수입</t>
  </si>
  <si>
    <t>예산</t>
  </si>
  <si>
    <t>합  계</t>
  </si>
  <si>
    <t>총    계</t>
  </si>
  <si>
    <t>(1)</t>
  </si>
  <si>
    <t>(세  출)</t>
  </si>
  <si>
    <t>(단위 : 원)</t>
  </si>
  <si>
    <t>과      목</t>
  </si>
  <si>
    <t>구분</t>
  </si>
  <si>
    <t>정부보조금</t>
  </si>
  <si>
    <t>시설부담금</t>
  </si>
  <si>
    <t>후원금</t>
  </si>
  <si>
    <t>계</t>
  </si>
  <si>
    <t>관</t>
  </si>
  <si>
    <t>항</t>
  </si>
  <si>
    <t>목</t>
  </si>
  <si>
    <t>사
무
비</t>
  </si>
  <si>
    <t>인
건
비</t>
  </si>
  <si>
    <t>급여</t>
  </si>
  <si>
    <t>퇴직적립금</t>
  </si>
  <si>
    <t>사회보험부담금</t>
  </si>
  <si>
    <t>업
무
추
진
비</t>
  </si>
  <si>
    <t>수용비 및 
수수료</t>
  </si>
  <si>
    <t>재
산
조
성
비</t>
  </si>
  <si>
    <t>시
설
비</t>
  </si>
  <si>
    <t>사
업
비</t>
  </si>
  <si>
    <t>노인돌보미
관리비</t>
  </si>
  <si>
    <t>(세  입)</t>
  </si>
  <si>
    <t>(단위 : 원)</t>
  </si>
  <si>
    <t>과      목</t>
  </si>
  <si>
    <t>구분</t>
  </si>
  <si>
    <t>정부보조금</t>
  </si>
  <si>
    <t>시설부담금</t>
  </si>
  <si>
    <t>후원금</t>
  </si>
  <si>
    <t>계</t>
  </si>
  <si>
    <t>관</t>
  </si>
  <si>
    <t>항</t>
  </si>
  <si>
    <t>목</t>
  </si>
  <si>
    <t>보
조
금</t>
  </si>
  <si>
    <t>보조금</t>
  </si>
  <si>
    <t>시군구보조금</t>
  </si>
  <si>
    <t>예산</t>
  </si>
  <si>
    <t>소    계</t>
  </si>
  <si>
    <t>총 합계</t>
  </si>
  <si>
    <t>사업비</t>
  </si>
  <si>
    <t>식사배달
사업비</t>
  </si>
  <si>
    <t>이월금 포함 합계</t>
  </si>
  <si>
    <t>불용품매각대</t>
  </si>
  <si>
    <t>운
영
비</t>
  </si>
  <si>
    <t>결연사업</t>
  </si>
  <si>
    <t>사무비</t>
  </si>
  <si>
    <t>수용비 및
수수료</t>
  </si>
  <si>
    <t>가산금수입</t>
  </si>
  <si>
    <t>직무교육
급여수입</t>
  </si>
  <si>
    <t>장기근속장려금
수입</t>
  </si>
  <si>
    <t>김장김치나눔행사</t>
  </si>
  <si>
    <t>명절'정'나눔행사</t>
  </si>
  <si>
    <t>방문생신서비스</t>
  </si>
  <si>
    <t>삼계탕 나눔행사</t>
  </si>
  <si>
    <t>어버이날 행사</t>
  </si>
  <si>
    <t xml:space="preserve">식사지원(도시락)
서비스 </t>
  </si>
  <si>
    <t>건강한 여름나기</t>
  </si>
  <si>
    <t>결연서비스</t>
  </si>
  <si>
    <t>긴급지원서비스</t>
  </si>
  <si>
    <t>여가활동 지원</t>
  </si>
  <si>
    <t>따뜻한 겨울나기</t>
  </si>
  <si>
    <t>안전한 겨울나기</t>
  </si>
  <si>
    <t>코로나19성금
(대체식지원)</t>
  </si>
  <si>
    <t>주거환경
개선사업</t>
  </si>
  <si>
    <t>은빛,인생은
아름다워</t>
  </si>
  <si>
    <t>2020년 봉생동구재가노인지원서비스센터(재가노인지원서비스) 세입·세출 결산서</t>
  </si>
  <si>
    <t>2020년 봉생노인복지센터(장기요양서비스) 세입·세출 결산서</t>
  </si>
  <si>
    <t>전출금</t>
  </si>
  <si>
    <t>법인회계
전출금</t>
  </si>
  <si>
    <t>2020년 봉생노인복지센터(노인돌봄) 세입·세출 결산서</t>
  </si>
  <si>
    <t>2020년 봉생노인복지센터(식사지원서비스-도시락) 세입·세출 결산서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</si>
</sst>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2]AM/PM\ h:mm:ss"/>
    <numFmt numFmtId="178" formatCode="000\-000"/>
    <numFmt numFmtId="179" formatCode="#,##0_ "/>
    <numFmt numFmtId="180" formatCode="#,##0;&quot;△&quot;#,##0"/>
    <numFmt numFmtId="181" formatCode="0.0%"/>
    <numFmt numFmtId="182" formatCode="#,##0.00;&quot;△&quot;#,##0.00%"/>
    <numFmt numFmtId="183" formatCode="#,##0.0;&quot;△&quot;#,##0.0%"/>
    <numFmt numFmtId="184" formatCode="#,##0_);[Red]\(#,##0\)"/>
    <numFmt numFmtId="185" formatCode="#,##0_);\(#,##0\)"/>
    <numFmt numFmtId="186" formatCode="0_ "/>
    <numFmt numFmtId="187" formatCode="#,##0;\▲#,##0"/>
    <numFmt numFmtId="188" formatCode="#,##0;&quot;▲&quot;#,##0"/>
    <numFmt numFmtId="189" formatCode="[$-412]yyyy&quot;년&quot;\ m&quot;월&quot;\ d&quot;일&quot;\ dddd"/>
    <numFmt numFmtId="190" formatCode="0_);[Red]\(0\)"/>
    <numFmt numFmtId="191" formatCode="&quot;₩&quot;#,##0_);[Red]\(&quot;₩&quot;#,##0\)"/>
    <numFmt numFmtId="192" formatCode="&quot;₩&quot;#,##0"/>
    <numFmt numFmtId="193" formatCode="\(#\)"/>
    <numFmt numFmtId="194" formatCode="\(\)"/>
    <numFmt numFmtId="195" formatCode="\(0\)"/>
  </numFmts>
  <fonts count="50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"/>
      <family val="3"/>
    </font>
    <font>
      <b/>
      <sz val="16"/>
      <name val="HY강B"/>
      <family val="1"/>
    </font>
    <font>
      <sz val="16"/>
      <name val="HY헤드라인M"/>
      <family val="1"/>
    </font>
    <font>
      <b/>
      <sz val="16"/>
      <name val="HY헤드라인M"/>
      <family val="1"/>
    </font>
    <font>
      <sz val="9"/>
      <name val="HY헤드라인M"/>
      <family val="1"/>
    </font>
    <font>
      <b/>
      <sz val="14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돋움"/>
      <family val="3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돋움"/>
      <family val="3"/>
    </font>
    <font>
      <sz val="9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 style="medium">
        <color indexed="55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 style="thin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55"/>
      </right>
      <top>
        <color indexed="63"/>
      </top>
      <bottom style="medium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62">
    <xf numFmtId="0" fontId="0" fillId="0" borderId="0" xfId="0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33" borderId="17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22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34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35" xfId="0" applyNumberFormat="1" applyFont="1" applyBorder="1" applyAlignment="1">
      <alignment horizontal="right" vertical="center"/>
    </xf>
    <xf numFmtId="176" fontId="3" fillId="33" borderId="36" xfId="0" applyNumberFormat="1" applyFont="1" applyFill="1" applyBorder="1" applyAlignment="1">
      <alignment horizontal="center" vertical="center"/>
    </xf>
    <xf numFmtId="176" fontId="3" fillId="33" borderId="37" xfId="0" applyNumberFormat="1" applyFont="1" applyFill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center"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6" fontId="3" fillId="0" borderId="43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right" vertical="center"/>
    </xf>
    <xf numFmtId="176" fontId="3" fillId="0" borderId="45" xfId="0" applyNumberFormat="1" applyFont="1" applyBorder="1" applyAlignment="1">
      <alignment horizontal="right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10" fillId="0" borderId="0" xfId="0" applyNumberFormat="1" applyFont="1" applyAlignment="1">
      <alignment vertical="center"/>
    </xf>
    <xf numFmtId="176" fontId="3" fillId="0" borderId="25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 quotePrefix="1">
      <alignment horizontal="center" vertical="center" wrapText="1"/>
    </xf>
    <xf numFmtId="176" fontId="11" fillId="0" borderId="0" xfId="0" applyNumberFormat="1" applyFont="1" applyAlignment="1">
      <alignment horizontal="center" vertical="center"/>
    </xf>
    <xf numFmtId="176" fontId="3" fillId="33" borderId="48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/>
    </xf>
    <xf numFmtId="176" fontId="3" fillId="33" borderId="12" xfId="0" applyNumberFormat="1" applyFont="1" applyFill="1" applyBorder="1" applyAlignment="1">
      <alignment horizontal="center" vertical="center"/>
    </xf>
    <xf numFmtId="176" fontId="3" fillId="33" borderId="14" xfId="0" applyNumberFormat="1" applyFont="1" applyFill="1" applyBorder="1" applyAlignment="1">
      <alignment horizontal="center" vertical="center" wrapText="1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13" xfId="0" applyNumberFormat="1" applyFont="1" applyFill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50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 wrapText="1"/>
    </xf>
    <xf numFmtId="176" fontId="2" fillId="0" borderId="30" xfId="0" applyNumberFormat="1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3" fillId="0" borderId="52" xfId="0" applyNumberFormat="1" applyFont="1" applyBorder="1" applyAlignment="1">
      <alignment horizontal="center" vertical="center"/>
    </xf>
    <xf numFmtId="176" fontId="3" fillId="0" borderId="55" xfId="0" applyNumberFormat="1" applyFont="1" applyBorder="1" applyAlignment="1">
      <alignment horizontal="center" vertical="center"/>
    </xf>
    <xf numFmtId="176" fontId="3" fillId="0" borderId="56" xfId="0" applyNumberFormat="1" applyFont="1" applyBorder="1" applyAlignment="1">
      <alignment horizontal="center" vertical="center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48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50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3" fillId="0" borderId="58" xfId="0" applyNumberFormat="1" applyFont="1" applyBorder="1" applyAlignment="1">
      <alignment horizontal="center" vertical="center"/>
    </xf>
    <xf numFmtId="176" fontId="3" fillId="0" borderId="59" xfId="0" applyNumberFormat="1" applyFont="1" applyBorder="1" applyAlignment="1">
      <alignment horizontal="center" vertical="center"/>
    </xf>
    <xf numFmtId="176" fontId="2" fillId="0" borderId="60" xfId="0" applyNumberFormat="1" applyFont="1" applyBorder="1" applyAlignment="1">
      <alignment horizontal="center" vertical="center" wrapText="1"/>
    </xf>
    <xf numFmtId="176" fontId="2" fillId="0" borderId="61" xfId="0" applyNumberFormat="1" applyFont="1" applyBorder="1" applyAlignment="1">
      <alignment horizontal="center" vertical="center" wrapText="1"/>
    </xf>
    <xf numFmtId="176" fontId="2" fillId="0" borderId="24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176" fontId="2" fillId="0" borderId="62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76" fontId="2" fillId="0" borderId="38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 wrapText="1"/>
    </xf>
    <xf numFmtId="176" fontId="3" fillId="33" borderId="64" xfId="0" applyNumberFormat="1" applyFont="1" applyFill="1" applyBorder="1" applyAlignment="1">
      <alignment horizontal="center" vertical="center"/>
    </xf>
    <xf numFmtId="176" fontId="3" fillId="33" borderId="46" xfId="0" applyNumberFormat="1" applyFont="1" applyFill="1" applyBorder="1" applyAlignment="1">
      <alignment horizontal="center" vertical="center"/>
    </xf>
    <xf numFmtId="176" fontId="3" fillId="33" borderId="37" xfId="0" applyNumberFormat="1" applyFont="1" applyFill="1" applyBorder="1" applyAlignment="1">
      <alignment horizontal="center" vertical="center"/>
    </xf>
    <xf numFmtId="176" fontId="3" fillId="33" borderId="46" xfId="0" applyNumberFormat="1" applyFont="1" applyFill="1" applyBorder="1" applyAlignment="1">
      <alignment horizontal="center" vertical="center" wrapText="1"/>
    </xf>
    <xf numFmtId="176" fontId="3" fillId="33" borderId="65" xfId="0" applyNumberFormat="1" applyFont="1" applyFill="1" applyBorder="1" applyAlignment="1">
      <alignment horizontal="center" vertical="center"/>
    </xf>
    <xf numFmtId="176" fontId="3" fillId="33" borderId="66" xfId="0" applyNumberFormat="1" applyFont="1" applyFill="1" applyBorder="1" applyAlignment="1">
      <alignment horizontal="center" vertical="center"/>
    </xf>
    <xf numFmtId="176" fontId="2" fillId="0" borderId="63" xfId="0" applyNumberFormat="1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76" fontId="3" fillId="0" borderId="67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176" fontId="3" fillId="0" borderId="64" xfId="0" applyNumberFormat="1" applyFont="1" applyBorder="1" applyAlignment="1">
      <alignment horizontal="center" vertical="center"/>
    </xf>
    <xf numFmtId="176" fontId="3" fillId="0" borderId="46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7" xfId="0" applyNumberFormat="1" applyFont="1" applyBorder="1" applyAlignment="1">
      <alignment horizontal="center" vertical="center"/>
    </xf>
    <xf numFmtId="176" fontId="49" fillId="0" borderId="10" xfId="0" applyNumberFormat="1" applyFont="1" applyBorder="1" applyAlignment="1">
      <alignment horizontal="right" vertical="center"/>
    </xf>
    <xf numFmtId="176" fontId="49" fillId="0" borderId="11" xfId="0" applyNumberFormat="1" applyFont="1" applyBorder="1" applyAlignment="1">
      <alignment horizontal="righ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88"/>
  <sheetViews>
    <sheetView view="pageBreakPreview" zoomScaleSheetLayoutView="100" zoomScalePageLayoutView="0" workbookViewId="0" topLeftCell="A1">
      <selection activeCell="H184" sqref="H184"/>
    </sheetView>
  </sheetViews>
  <sheetFormatPr defaultColWidth="8.88671875" defaultRowHeight="13.5"/>
  <cols>
    <col min="1" max="1" width="10.77734375" style="1" customWidth="1"/>
    <col min="2" max="2" width="11.3359375" style="1" customWidth="1"/>
    <col min="3" max="3" width="11.6640625" style="1" customWidth="1"/>
    <col min="4" max="4" width="7.21484375" style="1" customWidth="1"/>
    <col min="5" max="5" width="12.3359375" style="2" customWidth="1"/>
    <col min="6" max="6" width="11.77734375" style="2" customWidth="1"/>
    <col min="7" max="7" width="12.5546875" style="2" customWidth="1"/>
    <col min="8" max="8" width="11.10546875" style="2" customWidth="1"/>
    <col min="9" max="16384" width="8.88671875" style="1" customWidth="1"/>
  </cols>
  <sheetData>
    <row r="1" spans="1:8" s="71" customFormat="1" ht="23.25" customHeight="1">
      <c r="A1" s="77" t="s">
        <v>226</v>
      </c>
      <c r="B1" s="77"/>
      <c r="C1" s="77"/>
      <c r="D1" s="77"/>
      <c r="E1" s="77"/>
      <c r="F1" s="77"/>
      <c r="G1" s="77"/>
      <c r="H1" s="77"/>
    </row>
    <row r="2" spans="1:8" ht="12.75" customHeight="1" thickBot="1">
      <c r="A2" s="1" t="s">
        <v>45</v>
      </c>
      <c r="H2" s="2" t="s">
        <v>46</v>
      </c>
    </row>
    <row r="3" spans="1:8" ht="13.5" customHeight="1">
      <c r="A3" s="78" t="s">
        <v>47</v>
      </c>
      <c r="B3" s="79"/>
      <c r="C3" s="79"/>
      <c r="D3" s="79" t="s">
        <v>48</v>
      </c>
      <c r="E3" s="79" t="s">
        <v>49</v>
      </c>
      <c r="F3" s="79" t="s">
        <v>50</v>
      </c>
      <c r="G3" s="81" t="s">
        <v>51</v>
      </c>
      <c r="H3" s="82" t="s">
        <v>52</v>
      </c>
    </row>
    <row r="4" spans="1:8" ht="12.75" customHeight="1" thickBot="1">
      <c r="A4" s="15" t="s">
        <v>53</v>
      </c>
      <c r="B4" s="16" t="s">
        <v>54</v>
      </c>
      <c r="C4" s="16" t="s">
        <v>55</v>
      </c>
      <c r="D4" s="80"/>
      <c r="E4" s="80"/>
      <c r="F4" s="80"/>
      <c r="G4" s="80"/>
      <c r="H4" s="83"/>
    </row>
    <row r="5" spans="1:8" ht="15" customHeight="1">
      <c r="A5" s="84" t="s">
        <v>56</v>
      </c>
      <c r="B5" s="86" t="s">
        <v>56</v>
      </c>
      <c r="C5" s="86" t="s">
        <v>57</v>
      </c>
      <c r="D5" s="11" t="s">
        <v>58</v>
      </c>
      <c r="E5" s="12">
        <v>135306000</v>
      </c>
      <c r="F5" s="12">
        <v>0</v>
      </c>
      <c r="G5" s="12">
        <v>0</v>
      </c>
      <c r="H5" s="13">
        <f>SUM(E5:G5)</f>
        <v>135306000</v>
      </c>
    </row>
    <row r="6" spans="1:8" ht="15" customHeight="1">
      <c r="A6" s="85"/>
      <c r="B6" s="74"/>
      <c r="C6" s="75"/>
      <c r="D6" s="3" t="s">
        <v>59</v>
      </c>
      <c r="E6" s="4">
        <v>135306000</v>
      </c>
      <c r="F6" s="4">
        <v>0</v>
      </c>
      <c r="G6" s="4">
        <v>0</v>
      </c>
      <c r="H6" s="5">
        <f>SUM(E6:G6)</f>
        <v>135306000</v>
      </c>
    </row>
    <row r="7" spans="1:8" ht="15" customHeight="1">
      <c r="A7" s="85"/>
      <c r="B7" s="74"/>
      <c r="C7" s="75"/>
      <c r="D7" s="3" t="s">
        <v>60</v>
      </c>
      <c r="E7" s="4">
        <f>SUM(E6-E5)</f>
        <v>0</v>
      </c>
      <c r="F7" s="4">
        <f>SUM(F6-F5)</f>
        <v>0</v>
      </c>
      <c r="G7" s="4">
        <f>SUM(G6-G5)</f>
        <v>0</v>
      </c>
      <c r="H7" s="5">
        <f>SUM(H6-H5)</f>
        <v>0</v>
      </c>
    </row>
    <row r="8" spans="1:8" ht="15" customHeight="1">
      <c r="A8" s="85"/>
      <c r="B8" s="87" t="s">
        <v>62</v>
      </c>
      <c r="C8" s="87"/>
      <c r="D8" s="3" t="s">
        <v>58</v>
      </c>
      <c r="E8" s="4">
        <f aca="true" t="shared" si="0" ref="E8:H10">SUM(E5)</f>
        <v>135306000</v>
      </c>
      <c r="F8" s="4">
        <f t="shared" si="0"/>
        <v>0</v>
      </c>
      <c r="G8" s="4">
        <f t="shared" si="0"/>
        <v>0</v>
      </c>
      <c r="H8" s="5">
        <f t="shared" si="0"/>
        <v>135306000</v>
      </c>
    </row>
    <row r="9" spans="1:8" ht="15" customHeight="1">
      <c r="A9" s="85"/>
      <c r="B9" s="87"/>
      <c r="C9" s="87"/>
      <c r="D9" s="3" t="s">
        <v>59</v>
      </c>
      <c r="E9" s="4">
        <f t="shared" si="0"/>
        <v>135306000</v>
      </c>
      <c r="F9" s="4">
        <f t="shared" si="0"/>
        <v>0</v>
      </c>
      <c r="G9" s="4">
        <f t="shared" si="0"/>
        <v>0</v>
      </c>
      <c r="H9" s="5">
        <f>SUM(H6)</f>
        <v>135306000</v>
      </c>
    </row>
    <row r="10" spans="1:8" ht="15" customHeight="1">
      <c r="A10" s="85"/>
      <c r="B10" s="87"/>
      <c r="C10" s="87"/>
      <c r="D10" s="3" t="s">
        <v>60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5">
        <f t="shared" si="0"/>
        <v>0</v>
      </c>
    </row>
    <row r="11" spans="1:8" ht="15" customHeight="1">
      <c r="A11" s="85" t="s">
        <v>63</v>
      </c>
      <c r="B11" s="74" t="s">
        <v>64</v>
      </c>
      <c r="C11" s="74" t="s">
        <v>65</v>
      </c>
      <c r="D11" s="3" t="s">
        <v>58</v>
      </c>
      <c r="E11" s="4">
        <v>0</v>
      </c>
      <c r="F11" s="4">
        <v>0</v>
      </c>
      <c r="G11" s="4">
        <v>8516000</v>
      </c>
      <c r="H11" s="5">
        <f>SUM(E11:G11)</f>
        <v>8516000</v>
      </c>
    </row>
    <row r="12" spans="1:8" ht="15" customHeight="1">
      <c r="A12" s="85"/>
      <c r="B12" s="74"/>
      <c r="C12" s="75"/>
      <c r="D12" s="3" t="s">
        <v>59</v>
      </c>
      <c r="E12" s="4">
        <v>0</v>
      </c>
      <c r="F12" s="4">
        <v>0</v>
      </c>
      <c r="G12" s="4">
        <v>8515770</v>
      </c>
      <c r="H12" s="5">
        <f>SUM(E12:G12)</f>
        <v>8515770</v>
      </c>
    </row>
    <row r="13" spans="1:8" ht="15" customHeight="1">
      <c r="A13" s="85"/>
      <c r="B13" s="74"/>
      <c r="C13" s="75"/>
      <c r="D13" s="3" t="s">
        <v>60</v>
      </c>
      <c r="E13" s="4">
        <f>SUM(E12-E11)</f>
        <v>0</v>
      </c>
      <c r="F13" s="4">
        <f>SUM(F12-F11)</f>
        <v>0</v>
      </c>
      <c r="G13" s="4">
        <f>SUM(G12-G11)</f>
        <v>-230</v>
      </c>
      <c r="H13" s="5">
        <f>SUM(H12-H11)</f>
        <v>-230</v>
      </c>
    </row>
    <row r="14" spans="1:8" ht="15" customHeight="1">
      <c r="A14" s="85"/>
      <c r="B14" s="74"/>
      <c r="C14" s="74" t="s">
        <v>66</v>
      </c>
      <c r="D14" s="3" t="s">
        <v>58</v>
      </c>
      <c r="E14" s="4">
        <v>0</v>
      </c>
      <c r="F14" s="4">
        <v>0</v>
      </c>
      <c r="G14" s="4">
        <v>2000000</v>
      </c>
      <c r="H14" s="5">
        <f>SUM(E14:G14)</f>
        <v>2000000</v>
      </c>
    </row>
    <row r="15" spans="1:8" ht="15" customHeight="1">
      <c r="A15" s="85"/>
      <c r="B15" s="74"/>
      <c r="C15" s="75"/>
      <c r="D15" s="3" t="s">
        <v>59</v>
      </c>
      <c r="E15" s="4">
        <v>0</v>
      </c>
      <c r="F15" s="4">
        <v>0</v>
      </c>
      <c r="G15" s="4">
        <v>1267726</v>
      </c>
      <c r="H15" s="5">
        <f>SUM(E15:G15)</f>
        <v>1267726</v>
      </c>
    </row>
    <row r="16" spans="1:8" ht="15" customHeight="1">
      <c r="A16" s="85"/>
      <c r="B16" s="74"/>
      <c r="C16" s="75"/>
      <c r="D16" s="3" t="s">
        <v>60</v>
      </c>
      <c r="E16" s="4">
        <f>SUM(E15-E14)</f>
        <v>0</v>
      </c>
      <c r="F16" s="4">
        <f>SUM(F15-F14)</f>
        <v>0</v>
      </c>
      <c r="G16" s="4">
        <f>SUM(G15-G14)</f>
        <v>-732274</v>
      </c>
      <c r="H16" s="5">
        <f>SUM(H15-H14)</f>
        <v>-732274</v>
      </c>
    </row>
    <row r="17" spans="1:8" ht="15" customHeight="1">
      <c r="A17" s="85"/>
      <c r="B17" s="87" t="s">
        <v>62</v>
      </c>
      <c r="C17" s="87"/>
      <c r="D17" s="3" t="s">
        <v>58</v>
      </c>
      <c r="E17" s="4">
        <f aca="true" t="shared" si="1" ref="E17:H19">SUM(E11,E14)</f>
        <v>0</v>
      </c>
      <c r="F17" s="4">
        <f t="shared" si="1"/>
        <v>0</v>
      </c>
      <c r="G17" s="4">
        <f>SUM(G11,G14)</f>
        <v>10516000</v>
      </c>
      <c r="H17" s="5">
        <f t="shared" si="1"/>
        <v>10516000</v>
      </c>
    </row>
    <row r="18" spans="1:8" ht="15" customHeight="1">
      <c r="A18" s="85"/>
      <c r="B18" s="87"/>
      <c r="C18" s="87"/>
      <c r="D18" s="3" t="s">
        <v>59</v>
      </c>
      <c r="E18" s="4">
        <f t="shared" si="1"/>
        <v>0</v>
      </c>
      <c r="F18" s="4">
        <f t="shared" si="1"/>
        <v>0</v>
      </c>
      <c r="G18" s="4">
        <f t="shared" si="1"/>
        <v>9783496</v>
      </c>
      <c r="H18" s="5">
        <f>SUM(H12,H15)</f>
        <v>9783496</v>
      </c>
    </row>
    <row r="19" spans="1:8" ht="15" customHeight="1">
      <c r="A19" s="85"/>
      <c r="B19" s="87"/>
      <c r="C19" s="87"/>
      <c r="D19" s="3" t="s">
        <v>60</v>
      </c>
      <c r="E19" s="4">
        <f t="shared" si="1"/>
        <v>0</v>
      </c>
      <c r="F19" s="4">
        <f t="shared" si="1"/>
        <v>0</v>
      </c>
      <c r="G19" s="4">
        <f t="shared" si="1"/>
        <v>-732504</v>
      </c>
      <c r="H19" s="5">
        <f t="shared" si="1"/>
        <v>-732504</v>
      </c>
    </row>
    <row r="20" spans="1:8" ht="15" customHeight="1">
      <c r="A20" s="85" t="s">
        <v>67</v>
      </c>
      <c r="B20" s="89" t="s">
        <v>68</v>
      </c>
      <c r="C20" s="75" t="s">
        <v>69</v>
      </c>
      <c r="D20" s="3" t="s">
        <v>58</v>
      </c>
      <c r="E20" s="4">
        <v>0</v>
      </c>
      <c r="F20" s="4">
        <v>3000000</v>
      </c>
      <c r="G20" s="4">
        <v>0</v>
      </c>
      <c r="H20" s="5">
        <f>SUM(E20:G20)</f>
        <v>3000000</v>
      </c>
    </row>
    <row r="21" spans="1:8" ht="15" customHeight="1">
      <c r="A21" s="88"/>
      <c r="B21" s="90"/>
      <c r="C21" s="75"/>
      <c r="D21" s="3" t="s">
        <v>70</v>
      </c>
      <c r="E21" s="4">
        <v>0</v>
      </c>
      <c r="F21" s="4">
        <v>3000000</v>
      </c>
      <c r="G21" s="4">
        <v>0</v>
      </c>
      <c r="H21" s="5">
        <f>SUM(E21:G21)</f>
        <v>3000000</v>
      </c>
    </row>
    <row r="22" spans="1:8" ht="15" customHeight="1">
      <c r="A22" s="88"/>
      <c r="B22" s="90"/>
      <c r="C22" s="75"/>
      <c r="D22" s="3" t="s">
        <v>71</v>
      </c>
      <c r="E22" s="4">
        <f>SUM(E21-E20)</f>
        <v>0</v>
      </c>
      <c r="F22" s="4">
        <f>SUM(F21-F20)</f>
        <v>0</v>
      </c>
      <c r="G22" s="4">
        <f>SUM(G21-G20)</f>
        <v>0</v>
      </c>
      <c r="H22" s="5">
        <f>SUM(H21-H20)</f>
        <v>0</v>
      </c>
    </row>
    <row r="23" spans="1:8" ht="15" customHeight="1">
      <c r="A23" s="88"/>
      <c r="B23" s="91"/>
      <c r="C23" s="74" t="s">
        <v>72</v>
      </c>
      <c r="D23" s="3" t="s">
        <v>73</v>
      </c>
      <c r="E23" s="4">
        <v>0</v>
      </c>
      <c r="F23" s="4">
        <v>0</v>
      </c>
      <c r="G23" s="4">
        <v>10000000</v>
      </c>
      <c r="H23" s="5">
        <f>SUM(E23:G23)</f>
        <v>10000000</v>
      </c>
    </row>
    <row r="24" spans="1:8" ht="15" customHeight="1">
      <c r="A24" s="88"/>
      <c r="B24" s="91"/>
      <c r="C24" s="75"/>
      <c r="D24" s="3" t="s">
        <v>70</v>
      </c>
      <c r="E24" s="4">
        <v>0</v>
      </c>
      <c r="F24" s="4">
        <v>0</v>
      </c>
      <c r="G24" s="4">
        <v>10000000</v>
      </c>
      <c r="H24" s="5">
        <f>SUM(E24:G24)</f>
        <v>10000000</v>
      </c>
    </row>
    <row r="25" spans="1:8" ht="15" customHeight="1">
      <c r="A25" s="88"/>
      <c r="B25" s="92"/>
      <c r="C25" s="75"/>
      <c r="D25" s="3" t="s">
        <v>71</v>
      </c>
      <c r="E25" s="4">
        <f>SUM(E24-E23)</f>
        <v>0</v>
      </c>
      <c r="F25" s="4">
        <f>SUM(F24-F23)</f>
        <v>0</v>
      </c>
      <c r="G25" s="4">
        <f>SUM(G24-G23)</f>
        <v>0</v>
      </c>
      <c r="H25" s="5">
        <f>SUM(H24-H23)</f>
        <v>0</v>
      </c>
    </row>
    <row r="26" spans="1:8" ht="15" customHeight="1">
      <c r="A26" s="88"/>
      <c r="B26" s="87" t="s">
        <v>74</v>
      </c>
      <c r="C26" s="87"/>
      <c r="D26" s="3" t="s">
        <v>73</v>
      </c>
      <c r="E26" s="4">
        <f>SUM(E20,E23)</f>
        <v>0</v>
      </c>
      <c r="F26" s="4">
        <f>SUM(F20,F23)</f>
        <v>3000000</v>
      </c>
      <c r="G26" s="4">
        <f>SUM(G20,G23)</f>
        <v>10000000</v>
      </c>
      <c r="H26" s="5">
        <f>SUM(H20,H23)</f>
        <v>13000000</v>
      </c>
    </row>
    <row r="27" spans="1:8" ht="15" customHeight="1">
      <c r="A27" s="88"/>
      <c r="B27" s="87"/>
      <c r="C27" s="87"/>
      <c r="D27" s="3" t="s">
        <v>70</v>
      </c>
      <c r="E27" s="4">
        <f aca="true" t="shared" si="2" ref="E27:H28">SUM(E21,E24)</f>
        <v>0</v>
      </c>
      <c r="F27" s="4">
        <f t="shared" si="2"/>
        <v>3000000</v>
      </c>
      <c r="G27" s="4">
        <f t="shared" si="2"/>
        <v>10000000</v>
      </c>
      <c r="H27" s="5">
        <f t="shared" si="2"/>
        <v>13000000</v>
      </c>
    </row>
    <row r="28" spans="1:8" ht="15" customHeight="1">
      <c r="A28" s="88"/>
      <c r="B28" s="87"/>
      <c r="C28" s="87"/>
      <c r="D28" s="3" t="s">
        <v>71</v>
      </c>
      <c r="E28" s="4">
        <f t="shared" si="2"/>
        <v>0</v>
      </c>
      <c r="F28" s="4">
        <f t="shared" si="2"/>
        <v>0</v>
      </c>
      <c r="G28" s="4">
        <f t="shared" si="2"/>
        <v>0</v>
      </c>
      <c r="H28" s="5">
        <f t="shared" si="2"/>
        <v>0</v>
      </c>
    </row>
    <row r="29" spans="1:8" ht="15" customHeight="1">
      <c r="A29" s="93" t="s">
        <v>75</v>
      </c>
      <c r="B29" s="89" t="s">
        <v>76</v>
      </c>
      <c r="C29" s="75" t="s">
        <v>77</v>
      </c>
      <c r="D29" s="3" t="s">
        <v>73</v>
      </c>
      <c r="E29" s="4">
        <v>0</v>
      </c>
      <c r="F29" s="4">
        <v>570000</v>
      </c>
      <c r="G29" s="4">
        <v>0</v>
      </c>
      <c r="H29" s="5">
        <f>SUM(E29:G29)</f>
        <v>570000</v>
      </c>
    </row>
    <row r="30" spans="1:8" ht="15" customHeight="1">
      <c r="A30" s="94"/>
      <c r="B30" s="91"/>
      <c r="C30" s="75"/>
      <c r="D30" s="3" t="s">
        <v>70</v>
      </c>
      <c r="E30" s="4">
        <v>0</v>
      </c>
      <c r="F30" s="4">
        <v>566769</v>
      </c>
      <c r="G30" s="4">
        <v>0</v>
      </c>
      <c r="H30" s="5">
        <f>SUM(E30:G30)</f>
        <v>566769</v>
      </c>
    </row>
    <row r="31" spans="1:8" ht="15" customHeight="1">
      <c r="A31" s="94"/>
      <c r="B31" s="91"/>
      <c r="C31" s="75"/>
      <c r="D31" s="3" t="s">
        <v>71</v>
      </c>
      <c r="E31" s="4">
        <f>SUM(E30-E29)</f>
        <v>0</v>
      </c>
      <c r="F31" s="4">
        <f>SUM(F30-F29)</f>
        <v>-3231</v>
      </c>
      <c r="G31" s="4">
        <f>SUM(G30-G29)</f>
        <v>0</v>
      </c>
      <c r="H31" s="5">
        <f>SUM(H30-H29)</f>
        <v>-3231</v>
      </c>
    </row>
    <row r="32" spans="1:8" ht="15" customHeight="1">
      <c r="A32" s="94"/>
      <c r="B32" s="91"/>
      <c r="C32" s="74" t="s">
        <v>78</v>
      </c>
      <c r="D32" s="3" t="s">
        <v>73</v>
      </c>
      <c r="E32" s="4">
        <v>0</v>
      </c>
      <c r="F32" s="4">
        <v>0</v>
      </c>
      <c r="G32" s="4">
        <v>260000</v>
      </c>
      <c r="H32" s="5">
        <f>SUM(E32:G32)</f>
        <v>260000</v>
      </c>
    </row>
    <row r="33" spans="1:8" ht="15" customHeight="1">
      <c r="A33" s="94"/>
      <c r="B33" s="91"/>
      <c r="C33" s="75"/>
      <c r="D33" s="3" t="s">
        <v>70</v>
      </c>
      <c r="E33" s="4">
        <v>0</v>
      </c>
      <c r="F33" s="4">
        <v>0</v>
      </c>
      <c r="G33" s="4">
        <v>261037</v>
      </c>
      <c r="H33" s="5">
        <f>SUM(E33:G33)</f>
        <v>261037</v>
      </c>
    </row>
    <row r="34" spans="1:8" ht="15" customHeight="1">
      <c r="A34" s="94"/>
      <c r="B34" s="92"/>
      <c r="C34" s="75"/>
      <c r="D34" s="3" t="s">
        <v>71</v>
      </c>
      <c r="E34" s="4">
        <f>SUM(E33-E32)</f>
        <v>0</v>
      </c>
      <c r="F34" s="4">
        <f>SUM(F33-F32)</f>
        <v>0</v>
      </c>
      <c r="G34" s="4">
        <f>SUM(G33-G32)</f>
        <v>1037</v>
      </c>
      <c r="H34" s="5">
        <f>SUM(H33-H32)</f>
        <v>1037</v>
      </c>
    </row>
    <row r="35" spans="1:8" ht="15" customHeight="1">
      <c r="A35" s="94"/>
      <c r="B35" s="96" t="s">
        <v>74</v>
      </c>
      <c r="C35" s="97"/>
      <c r="D35" s="3" t="s">
        <v>73</v>
      </c>
      <c r="E35" s="4">
        <f>SUM(E29,E32)</f>
        <v>0</v>
      </c>
      <c r="F35" s="4">
        <f>SUM(F29,F32)</f>
        <v>570000</v>
      </c>
      <c r="G35" s="4">
        <f>SUM(G29,G32)</f>
        <v>260000</v>
      </c>
      <c r="H35" s="5">
        <f>SUM(H29,H32)</f>
        <v>830000</v>
      </c>
    </row>
    <row r="36" spans="1:8" ht="15" customHeight="1">
      <c r="A36" s="94"/>
      <c r="B36" s="98"/>
      <c r="C36" s="97"/>
      <c r="D36" s="3" t="s">
        <v>70</v>
      </c>
      <c r="E36" s="4">
        <f aca="true" t="shared" si="3" ref="E36:H37">SUM(E30,E33)</f>
        <v>0</v>
      </c>
      <c r="F36" s="4">
        <f t="shared" si="3"/>
        <v>566769</v>
      </c>
      <c r="G36" s="4">
        <f t="shared" si="3"/>
        <v>261037</v>
      </c>
      <c r="H36" s="5">
        <f>SUM(H30,H33)</f>
        <v>827806</v>
      </c>
    </row>
    <row r="37" spans="1:8" ht="15" customHeight="1">
      <c r="A37" s="95"/>
      <c r="B37" s="99"/>
      <c r="C37" s="100"/>
      <c r="D37" s="3" t="s">
        <v>71</v>
      </c>
      <c r="E37" s="4">
        <f t="shared" si="3"/>
        <v>0</v>
      </c>
      <c r="F37" s="4">
        <f t="shared" si="3"/>
        <v>-3231</v>
      </c>
      <c r="G37" s="4">
        <f t="shared" si="3"/>
        <v>1037</v>
      </c>
      <c r="H37" s="5">
        <f t="shared" si="3"/>
        <v>-2194</v>
      </c>
    </row>
    <row r="38" spans="1:8" ht="15" customHeight="1">
      <c r="A38" s="85" t="s">
        <v>79</v>
      </c>
      <c r="B38" s="75" t="s">
        <v>80</v>
      </c>
      <c r="C38" s="102" t="s">
        <v>81</v>
      </c>
      <c r="D38" s="3" t="s">
        <v>73</v>
      </c>
      <c r="E38" s="4">
        <v>0</v>
      </c>
      <c r="F38" s="4">
        <v>100000</v>
      </c>
      <c r="G38" s="4">
        <v>0</v>
      </c>
      <c r="H38" s="5">
        <f>SUM(E38:G38)</f>
        <v>100000</v>
      </c>
    </row>
    <row r="39" spans="1:8" ht="15" customHeight="1">
      <c r="A39" s="88"/>
      <c r="B39" s="75"/>
      <c r="C39" s="103"/>
      <c r="D39" s="3" t="s">
        <v>70</v>
      </c>
      <c r="E39" s="4">
        <v>0</v>
      </c>
      <c r="F39" s="4">
        <v>3036</v>
      </c>
      <c r="G39" s="4">
        <v>0</v>
      </c>
      <c r="H39" s="5">
        <f>SUM(E39:G39)</f>
        <v>3036</v>
      </c>
    </row>
    <row r="40" spans="1:8" ht="15" customHeight="1">
      <c r="A40" s="88"/>
      <c r="B40" s="75"/>
      <c r="C40" s="86"/>
      <c r="D40" s="3" t="s">
        <v>71</v>
      </c>
      <c r="E40" s="4">
        <f>SUM(E39-E38)</f>
        <v>0</v>
      </c>
      <c r="F40" s="4">
        <f>SUM(F39-F38)</f>
        <v>-96964</v>
      </c>
      <c r="G40" s="4">
        <f>SUM(G39-G38)</f>
        <v>0</v>
      </c>
      <c r="H40" s="5">
        <f>SUM(H39-H38)</f>
        <v>-96964</v>
      </c>
    </row>
    <row r="41" spans="1:8" ht="15" customHeight="1">
      <c r="A41" s="88"/>
      <c r="B41" s="75"/>
      <c r="C41" s="102" t="s">
        <v>14</v>
      </c>
      <c r="D41" s="3" t="s">
        <v>6</v>
      </c>
      <c r="E41" s="4">
        <v>0</v>
      </c>
      <c r="F41" s="4">
        <v>100000</v>
      </c>
      <c r="G41" s="4">
        <v>0</v>
      </c>
      <c r="H41" s="5">
        <f>SUM(E41:G41)</f>
        <v>100000</v>
      </c>
    </row>
    <row r="42" spans="1:8" ht="15" customHeight="1">
      <c r="A42" s="88"/>
      <c r="B42" s="75"/>
      <c r="C42" s="103"/>
      <c r="D42" s="3" t="s">
        <v>7</v>
      </c>
      <c r="E42" s="4">
        <v>0</v>
      </c>
      <c r="F42" s="4">
        <v>0</v>
      </c>
      <c r="G42" s="4">
        <v>0</v>
      </c>
      <c r="H42" s="5">
        <f>SUM(E42:G42)</f>
        <v>0</v>
      </c>
    </row>
    <row r="43" spans="1:8" ht="15" customHeight="1">
      <c r="A43" s="88"/>
      <c r="B43" s="75"/>
      <c r="C43" s="86"/>
      <c r="D43" s="3" t="s">
        <v>8</v>
      </c>
      <c r="E43" s="4">
        <f>SUM(E42-E41)</f>
        <v>0</v>
      </c>
      <c r="F43" s="4">
        <f>SUM(F42-F41)</f>
        <v>-100000</v>
      </c>
      <c r="G43" s="4">
        <f>SUM(G42-G41)</f>
        <v>0</v>
      </c>
      <c r="H43" s="5">
        <f>SUM(H42-H41)</f>
        <v>-100000</v>
      </c>
    </row>
    <row r="44" spans="1:8" ht="15" customHeight="1">
      <c r="A44" s="88"/>
      <c r="B44" s="75"/>
      <c r="C44" s="102" t="s">
        <v>203</v>
      </c>
      <c r="D44" s="3" t="s">
        <v>73</v>
      </c>
      <c r="E44" s="4">
        <v>0</v>
      </c>
      <c r="F44" s="4">
        <v>100000</v>
      </c>
      <c r="G44" s="4">
        <v>0</v>
      </c>
      <c r="H44" s="5">
        <f>SUM(E44:G44)</f>
        <v>100000</v>
      </c>
    </row>
    <row r="45" spans="1:8" ht="15" customHeight="1">
      <c r="A45" s="88"/>
      <c r="B45" s="75"/>
      <c r="C45" s="103"/>
      <c r="D45" s="3" t="s">
        <v>70</v>
      </c>
      <c r="E45" s="4">
        <v>0</v>
      </c>
      <c r="F45" s="4">
        <v>0</v>
      </c>
      <c r="G45" s="4">
        <v>0</v>
      </c>
      <c r="H45" s="5">
        <f>SUM(E45:G45)</f>
        <v>0</v>
      </c>
    </row>
    <row r="46" spans="1:8" ht="15" customHeight="1">
      <c r="A46" s="88"/>
      <c r="B46" s="75"/>
      <c r="C46" s="86"/>
      <c r="D46" s="3" t="s">
        <v>71</v>
      </c>
      <c r="E46" s="4">
        <f>SUM(E45-E44)</f>
        <v>0</v>
      </c>
      <c r="F46" s="4">
        <f>SUM(F45-F44)</f>
        <v>-100000</v>
      </c>
      <c r="G46" s="4">
        <f>SUM(G45-G44)</f>
        <v>0</v>
      </c>
      <c r="H46" s="5">
        <f>SUM(H45-H44)</f>
        <v>-100000</v>
      </c>
    </row>
    <row r="47" spans="1:8" ht="15" customHeight="1">
      <c r="A47" s="88"/>
      <c r="B47" s="87" t="s">
        <v>74</v>
      </c>
      <c r="C47" s="87"/>
      <c r="D47" s="3" t="s">
        <v>73</v>
      </c>
      <c r="E47" s="4">
        <f>SUM(E38,E44)</f>
        <v>0</v>
      </c>
      <c r="F47" s="4">
        <f>SUM(F38,F41,F44)</f>
        <v>300000</v>
      </c>
      <c r="G47" s="4">
        <f>SUM(G38,G44)</f>
        <v>0</v>
      </c>
      <c r="H47" s="5">
        <f>SUM(H38,H41,H44)</f>
        <v>300000</v>
      </c>
    </row>
    <row r="48" spans="1:8" ht="15" customHeight="1">
      <c r="A48" s="88"/>
      <c r="B48" s="87"/>
      <c r="C48" s="87"/>
      <c r="D48" s="3" t="s">
        <v>70</v>
      </c>
      <c r="E48" s="4">
        <f>SUM(E39,E45)</f>
        <v>0</v>
      </c>
      <c r="F48" s="4">
        <f>SUM(F39,F42,F45)</f>
        <v>3036</v>
      </c>
      <c r="G48" s="4">
        <f>SUM(G39,G45)</f>
        <v>0</v>
      </c>
      <c r="H48" s="5">
        <f>SUM(H39,H42,H45)</f>
        <v>3036</v>
      </c>
    </row>
    <row r="49" spans="1:8" ht="15" customHeight="1" thickBot="1">
      <c r="A49" s="101"/>
      <c r="B49" s="104"/>
      <c r="C49" s="104"/>
      <c r="D49" s="21" t="s">
        <v>71</v>
      </c>
      <c r="E49" s="22">
        <f>SUM(E40,E46)</f>
        <v>0</v>
      </c>
      <c r="F49" s="22">
        <f>SUM(F40,F43,F46)</f>
        <v>-296964</v>
      </c>
      <c r="G49" s="22">
        <f>SUM(G40,G46)</f>
        <v>0</v>
      </c>
      <c r="H49" s="23">
        <f>SUM(H40,H43,H46)</f>
        <v>-296964</v>
      </c>
    </row>
    <row r="50" spans="1:8" ht="15" customHeight="1" thickBot="1">
      <c r="A50" s="105" t="s">
        <v>83</v>
      </c>
      <c r="B50" s="106"/>
      <c r="C50" s="106"/>
      <c r="D50" s="38" t="s">
        <v>73</v>
      </c>
      <c r="E50" s="24">
        <f aca="true" t="shared" si="4" ref="E50:H52">SUM(E8,E17,E26,E35,E47)</f>
        <v>135306000</v>
      </c>
      <c r="F50" s="24">
        <f t="shared" si="4"/>
        <v>3870000</v>
      </c>
      <c r="G50" s="24">
        <f t="shared" si="4"/>
        <v>20776000</v>
      </c>
      <c r="H50" s="25">
        <f t="shared" si="4"/>
        <v>159952000</v>
      </c>
    </row>
    <row r="51" spans="1:8" ht="15" customHeight="1" thickBot="1">
      <c r="A51" s="107"/>
      <c r="B51" s="87"/>
      <c r="C51" s="87"/>
      <c r="D51" s="39" t="s">
        <v>70</v>
      </c>
      <c r="E51" s="24">
        <f t="shared" si="4"/>
        <v>135306000</v>
      </c>
      <c r="F51" s="24">
        <f>SUM(F9,F18,F27,F36,F48)</f>
        <v>3569805</v>
      </c>
      <c r="G51" s="24">
        <f t="shared" si="4"/>
        <v>20044533</v>
      </c>
      <c r="H51" s="25">
        <f>SUM(H9,H18,H27,H36,H48)</f>
        <v>158920338</v>
      </c>
    </row>
    <row r="52" spans="1:8" ht="15" customHeight="1" thickBot="1">
      <c r="A52" s="108"/>
      <c r="B52" s="109"/>
      <c r="C52" s="109"/>
      <c r="D52" s="40" t="s">
        <v>71</v>
      </c>
      <c r="E52" s="41">
        <f t="shared" si="4"/>
        <v>0</v>
      </c>
      <c r="F52" s="41">
        <f t="shared" si="4"/>
        <v>-300195</v>
      </c>
      <c r="G52" s="41">
        <f t="shared" si="4"/>
        <v>-731467</v>
      </c>
      <c r="H52" s="42">
        <f t="shared" si="4"/>
        <v>-1031662</v>
      </c>
    </row>
    <row r="53" spans="1:8" ht="14.25" customHeight="1">
      <c r="A53" s="110" t="s">
        <v>84</v>
      </c>
      <c r="B53" s="110"/>
      <c r="C53" s="110"/>
      <c r="D53" s="110"/>
      <c r="E53" s="110"/>
      <c r="F53" s="110"/>
      <c r="G53" s="110"/>
      <c r="H53" s="110"/>
    </row>
    <row r="54" spans="1:8" ht="12.75" customHeight="1" thickBot="1">
      <c r="A54" s="1" t="s">
        <v>85</v>
      </c>
      <c r="H54" s="2" t="s">
        <v>86</v>
      </c>
    </row>
    <row r="55" spans="1:8" ht="12.75" customHeight="1">
      <c r="A55" s="78" t="s">
        <v>87</v>
      </c>
      <c r="B55" s="79"/>
      <c r="C55" s="79"/>
      <c r="D55" s="79" t="s">
        <v>88</v>
      </c>
      <c r="E55" s="81" t="s">
        <v>89</v>
      </c>
      <c r="F55" s="79" t="s">
        <v>90</v>
      </c>
      <c r="G55" s="79" t="s">
        <v>91</v>
      </c>
      <c r="H55" s="82" t="s">
        <v>92</v>
      </c>
    </row>
    <row r="56" spans="1:8" ht="12.75" customHeight="1" thickBot="1">
      <c r="A56" s="15" t="s">
        <v>93</v>
      </c>
      <c r="B56" s="16" t="s">
        <v>94</v>
      </c>
      <c r="C56" s="16" t="s">
        <v>95</v>
      </c>
      <c r="D56" s="80"/>
      <c r="E56" s="80"/>
      <c r="F56" s="80"/>
      <c r="G56" s="80"/>
      <c r="H56" s="83"/>
    </row>
    <row r="57" spans="1:8" ht="12.75" customHeight="1">
      <c r="A57" s="84" t="s">
        <v>96</v>
      </c>
      <c r="B57" s="86" t="s">
        <v>9</v>
      </c>
      <c r="C57" s="86" t="s">
        <v>10</v>
      </c>
      <c r="D57" s="11" t="s">
        <v>6</v>
      </c>
      <c r="E57" s="12">
        <v>87733400</v>
      </c>
      <c r="F57" s="12">
        <v>0</v>
      </c>
      <c r="G57" s="12">
        <v>3279200</v>
      </c>
      <c r="H57" s="13">
        <f>SUM(E57:G57)</f>
        <v>91012600</v>
      </c>
    </row>
    <row r="58" spans="1:8" ht="12.75" customHeight="1">
      <c r="A58" s="85"/>
      <c r="B58" s="74"/>
      <c r="C58" s="75"/>
      <c r="D58" s="3" t="s">
        <v>7</v>
      </c>
      <c r="E58" s="4">
        <v>87733400</v>
      </c>
      <c r="F58" s="4">
        <v>0</v>
      </c>
      <c r="G58" s="4">
        <v>3279200</v>
      </c>
      <c r="H58" s="5">
        <f>SUM(E58:G58)</f>
        <v>91012600</v>
      </c>
    </row>
    <row r="59" spans="1:8" ht="12.75" customHeight="1">
      <c r="A59" s="85"/>
      <c r="B59" s="74"/>
      <c r="C59" s="75"/>
      <c r="D59" s="3" t="s">
        <v>8</v>
      </c>
      <c r="E59" s="4">
        <f>SUM(E58-E57)</f>
        <v>0</v>
      </c>
      <c r="F59" s="4">
        <f>SUM(F58-F57)</f>
        <v>0</v>
      </c>
      <c r="G59" s="4">
        <f>SUM(G58-G57)</f>
        <v>0</v>
      </c>
      <c r="H59" s="5">
        <f>SUM(H58-H57)</f>
        <v>0</v>
      </c>
    </row>
    <row r="60" spans="1:8" ht="12.75" customHeight="1">
      <c r="A60" s="85"/>
      <c r="B60" s="74"/>
      <c r="C60" s="74" t="s">
        <v>24</v>
      </c>
      <c r="D60" s="3" t="s">
        <v>6</v>
      </c>
      <c r="E60" s="4">
        <v>10534260</v>
      </c>
      <c r="F60" s="4">
        <v>0</v>
      </c>
      <c r="G60" s="4">
        <v>60000</v>
      </c>
      <c r="H60" s="5">
        <f>SUM(E60:G60)</f>
        <v>10594260</v>
      </c>
    </row>
    <row r="61" spans="1:8" ht="12.75" customHeight="1">
      <c r="A61" s="85"/>
      <c r="B61" s="74"/>
      <c r="C61" s="75"/>
      <c r="D61" s="3" t="s">
        <v>7</v>
      </c>
      <c r="E61" s="4">
        <v>10534260</v>
      </c>
      <c r="F61" s="4">
        <v>0</v>
      </c>
      <c r="G61" s="4">
        <v>60000</v>
      </c>
      <c r="H61" s="5">
        <f>SUM(E61:G61)</f>
        <v>10594260</v>
      </c>
    </row>
    <row r="62" spans="1:8" ht="12.75" customHeight="1">
      <c r="A62" s="85"/>
      <c r="B62" s="74"/>
      <c r="C62" s="75"/>
      <c r="D62" s="3" t="s">
        <v>8</v>
      </c>
      <c r="E62" s="4">
        <f>SUM(E61-E60)</f>
        <v>0</v>
      </c>
      <c r="F62" s="4">
        <f>SUM(F61-F60)</f>
        <v>0</v>
      </c>
      <c r="G62" s="4">
        <f>SUM(G61-G60)</f>
        <v>0</v>
      </c>
      <c r="H62" s="5">
        <f>SUM(H61-H60)</f>
        <v>0</v>
      </c>
    </row>
    <row r="63" spans="1:8" ht="12.75" customHeight="1">
      <c r="A63" s="85"/>
      <c r="B63" s="74"/>
      <c r="C63" s="74" t="s">
        <v>39</v>
      </c>
      <c r="D63" s="3" t="s">
        <v>6</v>
      </c>
      <c r="E63" s="4">
        <v>7855340</v>
      </c>
      <c r="F63" s="4">
        <v>100120</v>
      </c>
      <c r="G63" s="4">
        <v>654900</v>
      </c>
      <c r="H63" s="5">
        <f>SUM(E63:G63)</f>
        <v>8610360</v>
      </c>
    </row>
    <row r="64" spans="1:8" ht="12.75" customHeight="1">
      <c r="A64" s="85"/>
      <c r="B64" s="74"/>
      <c r="C64" s="75"/>
      <c r="D64" s="3" t="s">
        <v>7</v>
      </c>
      <c r="E64" s="4">
        <v>7855340</v>
      </c>
      <c r="F64" s="4">
        <v>100120</v>
      </c>
      <c r="G64" s="4">
        <v>611990</v>
      </c>
      <c r="H64" s="5">
        <f>SUM(E64:G64)</f>
        <v>8567450</v>
      </c>
    </row>
    <row r="65" spans="1:8" ht="12.75" customHeight="1">
      <c r="A65" s="85"/>
      <c r="B65" s="74"/>
      <c r="C65" s="75"/>
      <c r="D65" s="3" t="s">
        <v>8</v>
      </c>
      <c r="E65" s="4">
        <f>SUM(E64-E63)</f>
        <v>0</v>
      </c>
      <c r="F65" s="4">
        <f>SUM(F64-F63)</f>
        <v>0</v>
      </c>
      <c r="G65" s="4">
        <f>SUM(G64-G63)</f>
        <v>-42910</v>
      </c>
      <c r="H65" s="5">
        <f>SUM(H64-H63)</f>
        <v>-42910</v>
      </c>
    </row>
    <row r="66" spans="1:8" ht="12.75" customHeight="1">
      <c r="A66" s="85"/>
      <c r="B66" s="74"/>
      <c r="C66" s="74" t="s">
        <v>36</v>
      </c>
      <c r="D66" s="3" t="s">
        <v>6</v>
      </c>
      <c r="E66" s="4">
        <v>9633000</v>
      </c>
      <c r="F66" s="4">
        <v>681930</v>
      </c>
      <c r="G66" s="4">
        <v>0</v>
      </c>
      <c r="H66" s="5">
        <f>SUM(E66:G66)</f>
        <v>10314930</v>
      </c>
    </row>
    <row r="67" spans="1:8" ht="12.75" customHeight="1">
      <c r="A67" s="85"/>
      <c r="B67" s="74"/>
      <c r="C67" s="75"/>
      <c r="D67" s="3" t="s">
        <v>7</v>
      </c>
      <c r="E67" s="4">
        <v>9633000</v>
      </c>
      <c r="F67" s="4">
        <v>681930</v>
      </c>
      <c r="G67" s="4">
        <v>0</v>
      </c>
      <c r="H67" s="5">
        <f>SUM(E67:G67)</f>
        <v>10314930</v>
      </c>
    </row>
    <row r="68" spans="1:8" ht="12.75" customHeight="1">
      <c r="A68" s="85"/>
      <c r="B68" s="74"/>
      <c r="C68" s="75"/>
      <c r="D68" s="3" t="s">
        <v>8</v>
      </c>
      <c r="E68" s="4">
        <f>SUM(E67-E66)</f>
        <v>0</v>
      </c>
      <c r="F68" s="4">
        <f>SUM(F67-F66)</f>
        <v>0</v>
      </c>
      <c r="G68" s="4">
        <f>SUM(G67-G66)</f>
        <v>0</v>
      </c>
      <c r="H68" s="5">
        <f>SUM(H67-H66)</f>
        <v>0</v>
      </c>
    </row>
    <row r="69" spans="1:8" ht="12.75" customHeight="1">
      <c r="A69" s="85"/>
      <c r="B69" s="74"/>
      <c r="C69" s="74" t="s">
        <v>44</v>
      </c>
      <c r="D69" s="3" t="s">
        <v>6</v>
      </c>
      <c r="E69" s="4">
        <v>0</v>
      </c>
      <c r="F69" s="4">
        <v>0</v>
      </c>
      <c r="G69" s="4">
        <v>0</v>
      </c>
      <c r="H69" s="5">
        <f>SUM(E69:G69)</f>
        <v>0</v>
      </c>
    </row>
    <row r="70" spans="1:8" ht="12.75" customHeight="1">
      <c r="A70" s="85"/>
      <c r="B70" s="74"/>
      <c r="C70" s="75"/>
      <c r="D70" s="3" t="s">
        <v>7</v>
      </c>
      <c r="E70" s="4">
        <v>0</v>
      </c>
      <c r="F70" s="4">
        <v>0</v>
      </c>
      <c r="G70" s="4">
        <v>0</v>
      </c>
      <c r="H70" s="5">
        <f>SUM(E70:G70)</f>
        <v>0</v>
      </c>
    </row>
    <row r="71" spans="1:8" ht="12.75" customHeight="1">
      <c r="A71" s="85"/>
      <c r="B71" s="74"/>
      <c r="C71" s="75"/>
      <c r="D71" s="3" t="s">
        <v>8</v>
      </c>
      <c r="E71" s="4">
        <f>SUM(E70-E69)</f>
        <v>0</v>
      </c>
      <c r="F71" s="4">
        <f>SUM(F70-F69)</f>
        <v>0</v>
      </c>
      <c r="G71" s="4">
        <f>SUM(G70-G69)</f>
        <v>0</v>
      </c>
      <c r="H71" s="5">
        <f>SUM(H70-H69)</f>
        <v>0</v>
      </c>
    </row>
    <row r="72" spans="1:8" ht="12.75" customHeight="1">
      <c r="A72" s="85"/>
      <c r="B72" s="74"/>
      <c r="C72" s="111" t="s">
        <v>97</v>
      </c>
      <c r="D72" s="3" t="s">
        <v>6</v>
      </c>
      <c r="E72" s="4">
        <f>SUM(E57,E60,E63,E66,E69)</f>
        <v>115756000</v>
      </c>
      <c r="F72" s="4">
        <f>SUM(F57,F60,F63,F66,F69)</f>
        <v>782050</v>
      </c>
      <c r="G72" s="4">
        <f>SUM(G57,G60,G63,G66,G69)</f>
        <v>3994100</v>
      </c>
      <c r="H72" s="5">
        <f>SUM(H57,H60,H63,H66,H69)</f>
        <v>120532150</v>
      </c>
    </row>
    <row r="73" spans="1:8" ht="12.75" customHeight="1">
      <c r="A73" s="85"/>
      <c r="B73" s="74"/>
      <c r="C73" s="87"/>
      <c r="D73" s="3" t="s">
        <v>7</v>
      </c>
      <c r="E73" s="4">
        <f>SUM(E58,E61,E64,E67,E70)</f>
        <v>115756000</v>
      </c>
      <c r="F73" s="4">
        <f aca="true" t="shared" si="5" ref="E73:H74">SUM(F58,F61,F64,F67,F70)</f>
        <v>782050</v>
      </c>
      <c r="G73" s="4">
        <f t="shared" si="5"/>
        <v>3951190</v>
      </c>
      <c r="H73" s="5">
        <f>SUM(H58,H61,H64,H67,H70)</f>
        <v>120489240</v>
      </c>
    </row>
    <row r="74" spans="1:8" ht="12.75" customHeight="1">
      <c r="A74" s="85"/>
      <c r="B74" s="74"/>
      <c r="C74" s="87"/>
      <c r="D74" s="3" t="s">
        <v>8</v>
      </c>
      <c r="E74" s="4">
        <f t="shared" si="5"/>
        <v>0</v>
      </c>
      <c r="F74" s="4">
        <f t="shared" si="5"/>
        <v>0</v>
      </c>
      <c r="G74" s="4">
        <f t="shared" si="5"/>
        <v>-42910</v>
      </c>
      <c r="H74" s="5">
        <f t="shared" si="5"/>
        <v>-42910</v>
      </c>
    </row>
    <row r="75" spans="1:8" ht="12.75" customHeight="1">
      <c r="A75" s="85"/>
      <c r="B75" s="102" t="s">
        <v>25</v>
      </c>
      <c r="C75" s="74" t="s">
        <v>35</v>
      </c>
      <c r="D75" s="3" t="s">
        <v>6</v>
      </c>
      <c r="E75" s="4">
        <v>0</v>
      </c>
      <c r="F75" s="4">
        <v>100000</v>
      </c>
      <c r="G75" s="4">
        <v>0</v>
      </c>
      <c r="H75" s="5">
        <f aca="true" t="shared" si="6" ref="H75:H110">SUM(E75:G75)</f>
        <v>100000</v>
      </c>
    </row>
    <row r="76" spans="1:8" ht="12.75" customHeight="1">
      <c r="A76" s="85"/>
      <c r="B76" s="103"/>
      <c r="C76" s="75"/>
      <c r="D76" s="3" t="s">
        <v>7</v>
      </c>
      <c r="E76" s="4">
        <v>0</v>
      </c>
      <c r="F76" s="4">
        <v>0</v>
      </c>
      <c r="G76" s="4">
        <v>0</v>
      </c>
      <c r="H76" s="5">
        <f t="shared" si="6"/>
        <v>0</v>
      </c>
    </row>
    <row r="77" spans="1:8" ht="12.75" customHeight="1">
      <c r="A77" s="85"/>
      <c r="B77" s="103"/>
      <c r="C77" s="75"/>
      <c r="D77" s="3" t="s">
        <v>8</v>
      </c>
      <c r="E77" s="4">
        <f>SUM(E76-E75)</f>
        <v>0</v>
      </c>
      <c r="F77" s="4">
        <f>SUM(F76-F75)</f>
        <v>-100000</v>
      </c>
      <c r="G77" s="4">
        <f>SUM(G76-G75)</f>
        <v>0</v>
      </c>
      <c r="H77" s="5">
        <f t="shared" si="6"/>
        <v>-100000</v>
      </c>
    </row>
    <row r="78" spans="1:8" ht="12.75" customHeight="1">
      <c r="A78" s="85"/>
      <c r="B78" s="103"/>
      <c r="C78" s="75" t="s">
        <v>38</v>
      </c>
      <c r="D78" s="3" t="s">
        <v>6</v>
      </c>
      <c r="E78" s="4">
        <v>0</v>
      </c>
      <c r="F78" s="4">
        <v>1200000</v>
      </c>
      <c r="G78" s="4">
        <v>0</v>
      </c>
      <c r="H78" s="5">
        <f>SUM(E78:G78)</f>
        <v>1200000</v>
      </c>
    </row>
    <row r="79" spans="1:8" ht="12.75" customHeight="1">
      <c r="A79" s="85"/>
      <c r="B79" s="103"/>
      <c r="C79" s="75"/>
      <c r="D79" s="3" t="s">
        <v>7</v>
      </c>
      <c r="E79" s="4">
        <v>0</v>
      </c>
      <c r="F79" s="4">
        <v>1200000</v>
      </c>
      <c r="G79" s="4">
        <v>0</v>
      </c>
      <c r="H79" s="5">
        <f>SUM(E79:G79)</f>
        <v>1200000</v>
      </c>
    </row>
    <row r="80" spans="1:8" ht="12.75" customHeight="1">
      <c r="A80" s="85"/>
      <c r="B80" s="103"/>
      <c r="C80" s="75"/>
      <c r="D80" s="3" t="s">
        <v>8</v>
      </c>
      <c r="E80" s="4">
        <f>SUM(E79-E78)</f>
        <v>0</v>
      </c>
      <c r="F80" s="4">
        <f>SUM(F79-F78)</f>
        <v>0</v>
      </c>
      <c r="G80" s="4">
        <f>SUM(G79-G78)</f>
        <v>0</v>
      </c>
      <c r="H80" s="5">
        <f>SUM(E80:G80)</f>
        <v>0</v>
      </c>
    </row>
    <row r="81" spans="1:8" ht="12.75" customHeight="1">
      <c r="A81" s="85"/>
      <c r="B81" s="103"/>
      <c r="C81" s="75" t="s">
        <v>26</v>
      </c>
      <c r="D81" s="3" t="s">
        <v>6</v>
      </c>
      <c r="E81" s="4">
        <v>0</v>
      </c>
      <c r="F81" s="4">
        <v>100000</v>
      </c>
      <c r="G81" s="4">
        <v>0</v>
      </c>
      <c r="H81" s="5">
        <f t="shared" si="6"/>
        <v>100000</v>
      </c>
    </row>
    <row r="82" spans="1:8" ht="12.75" customHeight="1">
      <c r="A82" s="85"/>
      <c r="B82" s="103"/>
      <c r="C82" s="75"/>
      <c r="D82" s="3" t="s">
        <v>7</v>
      </c>
      <c r="E82" s="4">
        <v>0</v>
      </c>
      <c r="F82" s="4">
        <v>0</v>
      </c>
      <c r="G82" s="4">
        <v>0</v>
      </c>
      <c r="H82" s="5">
        <f t="shared" si="6"/>
        <v>0</v>
      </c>
    </row>
    <row r="83" spans="1:8" ht="12.75" customHeight="1">
      <c r="A83" s="85"/>
      <c r="B83" s="103"/>
      <c r="C83" s="75"/>
      <c r="D83" s="3" t="s">
        <v>8</v>
      </c>
      <c r="E83" s="4">
        <f>SUM(E82-E81)</f>
        <v>0</v>
      </c>
      <c r="F83" s="4">
        <f>SUM(F82-F81)</f>
        <v>-100000</v>
      </c>
      <c r="G83" s="4">
        <f>SUM(G82-G81)</f>
        <v>0</v>
      </c>
      <c r="H83" s="5">
        <f t="shared" si="6"/>
        <v>-100000</v>
      </c>
    </row>
    <row r="84" spans="1:8" ht="12.75" customHeight="1">
      <c r="A84" s="85"/>
      <c r="B84" s="103"/>
      <c r="C84" s="111" t="s">
        <v>97</v>
      </c>
      <c r="D84" s="3" t="s">
        <v>6</v>
      </c>
      <c r="E84" s="4">
        <f>SUM(E75,E78,E81)</f>
        <v>0</v>
      </c>
      <c r="F84" s="4">
        <f>SUM(F75,F78,F81)</f>
        <v>1400000</v>
      </c>
      <c r="G84" s="4">
        <f>SUM(G75,G78,G81)</f>
        <v>0</v>
      </c>
      <c r="H84" s="5">
        <f>SUM(H75,H78,H81)</f>
        <v>1400000</v>
      </c>
    </row>
    <row r="85" spans="1:8" ht="12.75" customHeight="1">
      <c r="A85" s="85"/>
      <c r="B85" s="103"/>
      <c r="C85" s="87"/>
      <c r="D85" s="3" t="s">
        <v>7</v>
      </c>
      <c r="E85" s="4">
        <f aca="true" t="shared" si="7" ref="E85:H86">SUM(E76,E79,E82)</f>
        <v>0</v>
      </c>
      <c r="F85" s="4">
        <f>SUM(F76,F79,F82)</f>
        <v>1200000</v>
      </c>
      <c r="G85" s="4">
        <f t="shared" si="7"/>
        <v>0</v>
      </c>
      <c r="H85" s="5">
        <f t="shared" si="7"/>
        <v>1200000</v>
      </c>
    </row>
    <row r="86" spans="1:8" ht="12.75" customHeight="1">
      <c r="A86" s="85"/>
      <c r="B86" s="86"/>
      <c r="C86" s="87"/>
      <c r="D86" s="3" t="s">
        <v>8</v>
      </c>
      <c r="E86" s="4">
        <f t="shared" si="7"/>
        <v>0</v>
      </c>
      <c r="F86" s="4">
        <f t="shared" si="7"/>
        <v>-200000</v>
      </c>
      <c r="G86" s="4">
        <f t="shared" si="7"/>
        <v>0</v>
      </c>
      <c r="H86" s="5">
        <f t="shared" si="7"/>
        <v>-200000</v>
      </c>
    </row>
    <row r="87" spans="1:8" ht="12.75" customHeight="1">
      <c r="A87" s="85"/>
      <c r="B87" s="102" t="s">
        <v>40</v>
      </c>
      <c r="C87" s="75" t="s">
        <v>28</v>
      </c>
      <c r="D87" s="3" t="s">
        <v>6</v>
      </c>
      <c r="E87" s="4">
        <v>0</v>
      </c>
      <c r="F87" s="4">
        <v>0</v>
      </c>
      <c r="G87" s="4">
        <v>50000</v>
      </c>
      <c r="H87" s="5">
        <f t="shared" si="6"/>
        <v>50000</v>
      </c>
    </row>
    <row r="88" spans="1:8" ht="12.75" customHeight="1">
      <c r="A88" s="85"/>
      <c r="B88" s="90"/>
      <c r="C88" s="75"/>
      <c r="D88" s="3" t="s">
        <v>7</v>
      </c>
      <c r="E88" s="4">
        <v>0</v>
      </c>
      <c r="F88" s="4">
        <v>0</v>
      </c>
      <c r="G88" s="4">
        <v>0</v>
      </c>
      <c r="H88" s="5">
        <f t="shared" si="6"/>
        <v>0</v>
      </c>
    </row>
    <row r="89" spans="1:8" ht="12.75" customHeight="1">
      <c r="A89" s="85"/>
      <c r="B89" s="90"/>
      <c r="C89" s="75"/>
      <c r="D89" s="3" t="s">
        <v>8</v>
      </c>
      <c r="E89" s="4">
        <f>SUM(E88-E87)</f>
        <v>0</v>
      </c>
      <c r="F89" s="4">
        <f>SUM(F88-F87)</f>
        <v>0</v>
      </c>
      <c r="G89" s="4">
        <f>SUM(G88-G87)</f>
        <v>-50000</v>
      </c>
      <c r="H89" s="5">
        <f t="shared" si="6"/>
        <v>-50000</v>
      </c>
    </row>
    <row r="90" spans="1:8" ht="12.75" customHeight="1">
      <c r="A90" s="85"/>
      <c r="B90" s="90"/>
      <c r="C90" s="74" t="s">
        <v>29</v>
      </c>
      <c r="D90" s="3" t="s">
        <v>6</v>
      </c>
      <c r="E90" s="4">
        <v>1941763</v>
      </c>
      <c r="F90" s="4">
        <v>196330</v>
      </c>
      <c r="G90" s="4">
        <v>2002880</v>
      </c>
      <c r="H90" s="5">
        <f>SUM(E90:G90)</f>
        <v>4140973</v>
      </c>
    </row>
    <row r="91" spans="1:8" ht="12.75" customHeight="1">
      <c r="A91" s="85"/>
      <c r="B91" s="90"/>
      <c r="C91" s="75"/>
      <c r="D91" s="3" t="s">
        <v>7</v>
      </c>
      <c r="E91" s="4">
        <v>1941763</v>
      </c>
      <c r="F91" s="4">
        <v>980</v>
      </c>
      <c r="G91" s="4">
        <v>1288543</v>
      </c>
      <c r="H91" s="5">
        <f t="shared" si="6"/>
        <v>3231286</v>
      </c>
    </row>
    <row r="92" spans="1:8" ht="12.75" customHeight="1">
      <c r="A92" s="85"/>
      <c r="B92" s="90"/>
      <c r="C92" s="75"/>
      <c r="D92" s="3" t="s">
        <v>8</v>
      </c>
      <c r="E92" s="4">
        <f>SUM(E91-E90)</f>
        <v>0</v>
      </c>
      <c r="F92" s="4">
        <f>SUM(F91-F90)</f>
        <v>-195350</v>
      </c>
      <c r="G92" s="4">
        <f>SUM(G91-G90)</f>
        <v>-714337</v>
      </c>
      <c r="H92" s="5">
        <f t="shared" si="6"/>
        <v>-909687</v>
      </c>
    </row>
    <row r="93" spans="1:8" ht="12.75" customHeight="1">
      <c r="A93" s="85"/>
      <c r="B93" s="90"/>
      <c r="C93" s="75" t="s">
        <v>15</v>
      </c>
      <c r="D93" s="3" t="s">
        <v>6</v>
      </c>
      <c r="E93" s="4">
        <v>1088180</v>
      </c>
      <c r="F93" s="4">
        <v>0</v>
      </c>
      <c r="G93" s="4">
        <v>150000</v>
      </c>
      <c r="H93" s="5">
        <f t="shared" si="6"/>
        <v>1238180</v>
      </c>
    </row>
    <row r="94" spans="1:8" ht="12.75" customHeight="1">
      <c r="A94" s="85"/>
      <c r="B94" s="90"/>
      <c r="C94" s="75"/>
      <c r="D94" s="3" t="s">
        <v>7</v>
      </c>
      <c r="E94" s="4">
        <v>1088180</v>
      </c>
      <c r="F94" s="4">
        <v>0</v>
      </c>
      <c r="G94" s="4">
        <v>99250</v>
      </c>
      <c r="H94" s="5">
        <f t="shared" si="6"/>
        <v>1187430</v>
      </c>
    </row>
    <row r="95" spans="1:8" ht="12.75" customHeight="1">
      <c r="A95" s="85"/>
      <c r="B95" s="90"/>
      <c r="C95" s="75"/>
      <c r="D95" s="3" t="s">
        <v>8</v>
      </c>
      <c r="E95" s="4">
        <f>SUM(E94-E93)</f>
        <v>0</v>
      </c>
      <c r="F95" s="4">
        <f>SUM(F94-F93)</f>
        <v>0</v>
      </c>
      <c r="G95" s="4">
        <f>SUM(G94-G93)</f>
        <v>-50750</v>
      </c>
      <c r="H95" s="5">
        <f t="shared" si="6"/>
        <v>-50750</v>
      </c>
    </row>
    <row r="96" spans="1:8" ht="12.75" customHeight="1">
      <c r="A96" s="85"/>
      <c r="B96" s="90"/>
      <c r="C96" s="75" t="s">
        <v>16</v>
      </c>
      <c r="D96" s="3" t="s">
        <v>6</v>
      </c>
      <c r="E96" s="4">
        <v>886490</v>
      </c>
      <c r="F96" s="4">
        <v>0</v>
      </c>
      <c r="G96" s="4">
        <v>170000</v>
      </c>
      <c r="H96" s="5">
        <f t="shared" si="6"/>
        <v>1056490</v>
      </c>
    </row>
    <row r="97" spans="1:8" ht="12.75" customHeight="1">
      <c r="A97" s="85"/>
      <c r="B97" s="90"/>
      <c r="C97" s="75"/>
      <c r="D97" s="3" t="s">
        <v>7</v>
      </c>
      <c r="E97" s="4">
        <v>886490</v>
      </c>
      <c r="F97" s="4">
        <v>0</v>
      </c>
      <c r="G97" s="4">
        <v>70500</v>
      </c>
      <c r="H97" s="5">
        <f t="shared" si="6"/>
        <v>956990</v>
      </c>
    </row>
    <row r="98" spans="1:8" ht="12.75" customHeight="1">
      <c r="A98" s="85"/>
      <c r="B98" s="90"/>
      <c r="C98" s="75"/>
      <c r="D98" s="3" t="s">
        <v>8</v>
      </c>
      <c r="E98" s="4">
        <f>SUM(E97-E96)</f>
        <v>0</v>
      </c>
      <c r="F98" s="4">
        <f>SUM(F97-F96)</f>
        <v>0</v>
      </c>
      <c r="G98" s="4">
        <f>SUM(G97-G96)</f>
        <v>-99500</v>
      </c>
      <c r="H98" s="5">
        <f t="shared" si="6"/>
        <v>-99500</v>
      </c>
    </row>
    <row r="99" spans="1:8" ht="12.75" customHeight="1">
      <c r="A99" s="85"/>
      <c r="B99" s="90"/>
      <c r="C99" s="75" t="s">
        <v>17</v>
      </c>
      <c r="D99" s="3" t="s">
        <v>6</v>
      </c>
      <c r="E99" s="4">
        <v>1698567</v>
      </c>
      <c r="F99" s="4">
        <v>491620</v>
      </c>
      <c r="G99" s="4">
        <v>600000</v>
      </c>
      <c r="H99" s="5">
        <f t="shared" si="6"/>
        <v>2790187</v>
      </c>
    </row>
    <row r="100" spans="1:8" ht="12.75" customHeight="1">
      <c r="A100" s="85"/>
      <c r="B100" s="90"/>
      <c r="C100" s="75"/>
      <c r="D100" s="3" t="s">
        <v>7</v>
      </c>
      <c r="E100" s="4">
        <v>1698567</v>
      </c>
      <c r="F100" s="4">
        <v>350000</v>
      </c>
      <c r="G100" s="4">
        <v>498910</v>
      </c>
      <c r="H100" s="5">
        <f t="shared" si="6"/>
        <v>2547477</v>
      </c>
    </row>
    <row r="101" spans="1:8" ht="12.75" customHeight="1">
      <c r="A101" s="85"/>
      <c r="B101" s="90"/>
      <c r="C101" s="75"/>
      <c r="D101" s="3" t="s">
        <v>8</v>
      </c>
      <c r="E101" s="4">
        <f>SUM(E100-E99)</f>
        <v>0</v>
      </c>
      <c r="F101" s="4">
        <f>SUM(F100-F99)</f>
        <v>-141620</v>
      </c>
      <c r="G101" s="4">
        <f>SUM(G100-G99)</f>
        <v>-101090</v>
      </c>
      <c r="H101" s="5">
        <f t="shared" si="6"/>
        <v>-242710</v>
      </c>
    </row>
    <row r="102" spans="1:8" ht="12.75" customHeight="1">
      <c r="A102" s="85"/>
      <c r="B102" s="90"/>
      <c r="C102" s="75" t="s">
        <v>98</v>
      </c>
      <c r="D102" s="3" t="s">
        <v>6</v>
      </c>
      <c r="E102" s="4">
        <v>685000</v>
      </c>
      <c r="F102" s="4">
        <v>300000</v>
      </c>
      <c r="G102" s="4">
        <v>1092000</v>
      </c>
      <c r="H102" s="5">
        <f>SUM(E102:G102)</f>
        <v>2077000</v>
      </c>
    </row>
    <row r="103" spans="1:8" ht="12.75" customHeight="1">
      <c r="A103" s="85"/>
      <c r="B103" s="90"/>
      <c r="C103" s="75"/>
      <c r="D103" s="3" t="s">
        <v>7</v>
      </c>
      <c r="E103" s="4">
        <v>685000</v>
      </c>
      <c r="F103" s="4">
        <v>300000</v>
      </c>
      <c r="G103" s="4">
        <v>1092000</v>
      </c>
      <c r="H103" s="5">
        <f>SUM(E103:G103)</f>
        <v>2077000</v>
      </c>
    </row>
    <row r="104" spans="1:8" ht="12.75" customHeight="1">
      <c r="A104" s="85"/>
      <c r="B104" s="90"/>
      <c r="C104" s="75"/>
      <c r="D104" s="3" t="s">
        <v>8</v>
      </c>
      <c r="E104" s="4">
        <f>SUM(E103-E102)</f>
        <v>0</v>
      </c>
      <c r="F104" s="4">
        <f>SUM(F103-F102)</f>
        <v>0</v>
      </c>
      <c r="G104" s="4">
        <f>SUM(G103-G102)</f>
        <v>0</v>
      </c>
      <c r="H104" s="5">
        <f>SUM(E104:G104)</f>
        <v>0</v>
      </c>
    </row>
    <row r="105" spans="1:8" ht="12.75" customHeight="1">
      <c r="A105" s="85"/>
      <c r="B105" s="90"/>
      <c r="C105" s="111" t="s">
        <v>97</v>
      </c>
      <c r="D105" s="3" t="s">
        <v>6</v>
      </c>
      <c r="E105" s="4">
        <f>SUM(E87,E90,E93,E96,E99,E102)</f>
        <v>6300000</v>
      </c>
      <c r="F105" s="4">
        <f>SUM(F87,F90,F93,F96,F99,F102)</f>
        <v>987950</v>
      </c>
      <c r="G105" s="4">
        <f>SUM(G87,G90,G93,G96,G99,G102)</f>
        <v>4064880</v>
      </c>
      <c r="H105" s="5">
        <f>SUM(H87,H90,H93,H96,H99,H102)</f>
        <v>11352830</v>
      </c>
    </row>
    <row r="106" spans="1:8" ht="12.75" customHeight="1">
      <c r="A106" s="85"/>
      <c r="B106" s="90"/>
      <c r="C106" s="87"/>
      <c r="D106" s="3" t="s">
        <v>7</v>
      </c>
      <c r="E106" s="4">
        <f>SUM(E88,E91,E94,E97,E100,E103)</f>
        <v>6300000</v>
      </c>
      <c r="F106" s="4">
        <f>SUM(F88,F91,F94,F97,F100,F103)</f>
        <v>650980</v>
      </c>
      <c r="G106" s="4">
        <f aca="true" t="shared" si="8" ref="E106:H107">SUM(G88,G91,G94,G97,G100,G103)</f>
        <v>3049203</v>
      </c>
      <c r="H106" s="5">
        <f>SUM(H88,H91,H94,H97,H100,H103)</f>
        <v>10000183</v>
      </c>
    </row>
    <row r="107" spans="1:8" ht="12.75" customHeight="1">
      <c r="A107" s="85"/>
      <c r="B107" s="112"/>
      <c r="C107" s="87"/>
      <c r="D107" s="3" t="s">
        <v>8</v>
      </c>
      <c r="E107" s="4">
        <f t="shared" si="8"/>
        <v>0</v>
      </c>
      <c r="F107" s="4">
        <f t="shared" si="8"/>
        <v>-336970</v>
      </c>
      <c r="G107" s="4">
        <f t="shared" si="8"/>
        <v>-1015677</v>
      </c>
      <c r="H107" s="5">
        <f t="shared" si="8"/>
        <v>-1352647</v>
      </c>
    </row>
    <row r="108" spans="1:8" ht="12.75" customHeight="1">
      <c r="A108" s="85"/>
      <c r="B108" s="96" t="s">
        <v>61</v>
      </c>
      <c r="C108" s="113"/>
      <c r="D108" s="3" t="s">
        <v>6</v>
      </c>
      <c r="E108" s="4">
        <f>SUM(E72,E84,E105)</f>
        <v>122056000</v>
      </c>
      <c r="F108" s="4">
        <f aca="true" t="shared" si="9" ref="E108:G110">SUM(F72,F84,F105)</f>
        <v>3170000</v>
      </c>
      <c r="G108" s="4">
        <f>SUM(G72,G84,G105)</f>
        <v>8058980</v>
      </c>
      <c r="H108" s="5">
        <f>SUM(E108:G108)</f>
        <v>133284980</v>
      </c>
    </row>
    <row r="109" spans="1:8" ht="12.75" customHeight="1">
      <c r="A109" s="85"/>
      <c r="B109" s="96"/>
      <c r="C109" s="113"/>
      <c r="D109" s="3" t="s">
        <v>7</v>
      </c>
      <c r="E109" s="4">
        <f t="shared" si="9"/>
        <v>122056000</v>
      </c>
      <c r="F109" s="4">
        <f t="shared" si="9"/>
        <v>2633030</v>
      </c>
      <c r="G109" s="4">
        <f t="shared" si="9"/>
        <v>7000393</v>
      </c>
      <c r="H109" s="5">
        <f t="shared" si="6"/>
        <v>131689423</v>
      </c>
    </row>
    <row r="110" spans="1:8" ht="12.75" customHeight="1" thickBot="1">
      <c r="A110" s="118"/>
      <c r="B110" s="114"/>
      <c r="C110" s="115"/>
      <c r="D110" s="6" t="s">
        <v>8</v>
      </c>
      <c r="E110" s="7">
        <f t="shared" si="9"/>
        <v>0</v>
      </c>
      <c r="F110" s="7">
        <f t="shared" si="9"/>
        <v>-536970</v>
      </c>
      <c r="G110" s="7">
        <f t="shared" si="9"/>
        <v>-1058587</v>
      </c>
      <c r="H110" s="8">
        <f t="shared" si="6"/>
        <v>-1595557</v>
      </c>
    </row>
    <row r="111" spans="1:8" ht="13.5" customHeight="1">
      <c r="A111" s="110" t="s">
        <v>30</v>
      </c>
      <c r="B111" s="110"/>
      <c r="C111" s="110"/>
      <c r="D111" s="110"/>
      <c r="E111" s="110"/>
      <c r="F111" s="110"/>
      <c r="G111" s="110"/>
      <c r="H111" s="110"/>
    </row>
    <row r="112" spans="1:8" ht="13.5" customHeight="1" thickBot="1">
      <c r="A112" s="1" t="s">
        <v>23</v>
      </c>
      <c r="H112" s="2" t="s">
        <v>21</v>
      </c>
    </row>
    <row r="113" spans="1:8" ht="10.5" customHeight="1">
      <c r="A113" s="78" t="s">
        <v>0</v>
      </c>
      <c r="B113" s="79"/>
      <c r="C113" s="79"/>
      <c r="D113" s="79" t="s">
        <v>1</v>
      </c>
      <c r="E113" s="79" t="s">
        <v>11</v>
      </c>
      <c r="F113" s="79" t="s">
        <v>12</v>
      </c>
      <c r="G113" s="79" t="s">
        <v>13</v>
      </c>
      <c r="H113" s="82" t="s">
        <v>2</v>
      </c>
    </row>
    <row r="114" spans="1:8" ht="10.5" customHeight="1" thickBot="1">
      <c r="A114" s="28" t="s">
        <v>3</v>
      </c>
      <c r="B114" s="29" t="s">
        <v>4</v>
      </c>
      <c r="C114" s="29" t="s">
        <v>5</v>
      </c>
      <c r="D114" s="116"/>
      <c r="E114" s="116"/>
      <c r="F114" s="116"/>
      <c r="G114" s="116"/>
      <c r="H114" s="117"/>
    </row>
    <row r="115" spans="1:8" ht="11.25" customHeight="1">
      <c r="A115" s="119" t="s">
        <v>31</v>
      </c>
      <c r="B115" s="120" t="s">
        <v>32</v>
      </c>
      <c r="C115" s="121" t="s">
        <v>19</v>
      </c>
      <c r="D115" s="30" t="s">
        <v>6</v>
      </c>
      <c r="E115" s="31">
        <v>0</v>
      </c>
      <c r="F115" s="31">
        <v>100000</v>
      </c>
      <c r="G115" s="31">
        <v>500000</v>
      </c>
      <c r="H115" s="32">
        <f aca="true" t="shared" si="10" ref="H115:H147">SUM(E115:G115)</f>
        <v>600000</v>
      </c>
    </row>
    <row r="116" spans="1:8" ht="11.25" customHeight="1">
      <c r="A116" s="85"/>
      <c r="B116" s="75"/>
      <c r="C116" s="75"/>
      <c r="D116" s="3" t="s">
        <v>7</v>
      </c>
      <c r="E116" s="4">
        <v>0</v>
      </c>
      <c r="F116" s="4">
        <v>0</v>
      </c>
      <c r="G116" s="4">
        <v>187000</v>
      </c>
      <c r="H116" s="5">
        <f t="shared" si="10"/>
        <v>187000</v>
      </c>
    </row>
    <row r="117" spans="1:8" ht="11.25" customHeight="1">
      <c r="A117" s="85"/>
      <c r="B117" s="75"/>
      <c r="C117" s="75"/>
      <c r="D117" s="3" t="s">
        <v>8</v>
      </c>
      <c r="E117" s="4">
        <f>SUM(E116-E115)</f>
        <v>0</v>
      </c>
      <c r="F117" s="4">
        <f>SUM(F116-F115)</f>
        <v>-100000</v>
      </c>
      <c r="G117" s="4">
        <f>SUM(G116-G115)</f>
        <v>-313000</v>
      </c>
      <c r="H117" s="5">
        <f t="shared" si="10"/>
        <v>-413000</v>
      </c>
    </row>
    <row r="118" spans="1:8" ht="11.25" customHeight="1">
      <c r="A118" s="85"/>
      <c r="B118" s="75"/>
      <c r="C118" s="75" t="s">
        <v>20</v>
      </c>
      <c r="D118" s="3" t="s">
        <v>6</v>
      </c>
      <c r="E118" s="4">
        <v>0</v>
      </c>
      <c r="F118" s="4">
        <v>100000</v>
      </c>
      <c r="G118" s="4">
        <v>1200000</v>
      </c>
      <c r="H118" s="5">
        <f t="shared" si="10"/>
        <v>1300000</v>
      </c>
    </row>
    <row r="119" spans="1:8" ht="11.25" customHeight="1">
      <c r="A119" s="85"/>
      <c r="B119" s="75"/>
      <c r="C119" s="75"/>
      <c r="D119" s="3" t="s">
        <v>7</v>
      </c>
      <c r="E119" s="4">
        <v>0</v>
      </c>
      <c r="F119" s="4">
        <v>0</v>
      </c>
      <c r="G119" s="4">
        <v>1114200</v>
      </c>
      <c r="H119" s="5">
        <f t="shared" si="10"/>
        <v>1114200</v>
      </c>
    </row>
    <row r="120" spans="1:8" ht="11.25" customHeight="1">
      <c r="A120" s="85"/>
      <c r="B120" s="75"/>
      <c r="C120" s="75"/>
      <c r="D120" s="3" t="s">
        <v>8</v>
      </c>
      <c r="E120" s="4">
        <f>SUM(E119-E118)</f>
        <v>0</v>
      </c>
      <c r="F120" s="4">
        <f>SUM(F119-F118)</f>
        <v>-100000</v>
      </c>
      <c r="G120" s="4">
        <f>SUM(G119-G118)</f>
        <v>-85800</v>
      </c>
      <c r="H120" s="5">
        <f t="shared" si="10"/>
        <v>-185800</v>
      </c>
    </row>
    <row r="121" spans="1:8" ht="11.25" customHeight="1">
      <c r="A121" s="85"/>
      <c r="B121" s="75"/>
      <c r="C121" s="74" t="s">
        <v>33</v>
      </c>
      <c r="D121" s="3" t="s">
        <v>6</v>
      </c>
      <c r="E121" s="4">
        <v>0</v>
      </c>
      <c r="F121" s="4">
        <v>100000</v>
      </c>
      <c r="G121" s="4">
        <v>500000</v>
      </c>
      <c r="H121" s="5">
        <f t="shared" si="10"/>
        <v>600000</v>
      </c>
    </row>
    <row r="122" spans="1:8" ht="11.25" customHeight="1">
      <c r="A122" s="85"/>
      <c r="B122" s="75"/>
      <c r="C122" s="75"/>
      <c r="D122" s="3" t="s">
        <v>7</v>
      </c>
      <c r="E122" s="4">
        <v>0</v>
      </c>
      <c r="F122" s="4">
        <v>0</v>
      </c>
      <c r="G122" s="4">
        <v>195000</v>
      </c>
      <c r="H122" s="5">
        <f t="shared" si="10"/>
        <v>195000</v>
      </c>
    </row>
    <row r="123" spans="1:8" ht="11.25" customHeight="1">
      <c r="A123" s="85"/>
      <c r="B123" s="75"/>
      <c r="C123" s="75"/>
      <c r="D123" s="3" t="s">
        <v>8</v>
      </c>
      <c r="E123" s="4">
        <f>SUM(E122-E121)</f>
        <v>0</v>
      </c>
      <c r="F123" s="4">
        <f>SUM(F122-F121)</f>
        <v>-100000</v>
      </c>
      <c r="G123" s="4">
        <f>SUM(G122-G121)</f>
        <v>-305000</v>
      </c>
      <c r="H123" s="5">
        <f t="shared" si="10"/>
        <v>-405000</v>
      </c>
    </row>
    <row r="124" spans="1:8" ht="11.25" customHeight="1">
      <c r="A124" s="85"/>
      <c r="B124" s="111" t="s">
        <v>97</v>
      </c>
      <c r="C124" s="111"/>
      <c r="D124" s="3" t="s">
        <v>6</v>
      </c>
      <c r="E124" s="4">
        <f>SUM(E115,E118,E121)</f>
        <v>0</v>
      </c>
      <c r="F124" s="4">
        <f>SUM(F115,F118,F121)</f>
        <v>300000</v>
      </c>
      <c r="G124" s="4">
        <f>SUM(G115,G118,G121)</f>
        <v>2200000</v>
      </c>
      <c r="H124" s="5">
        <f t="shared" si="10"/>
        <v>2500000</v>
      </c>
    </row>
    <row r="125" spans="1:8" ht="11.25" customHeight="1">
      <c r="A125" s="85"/>
      <c r="B125" s="111"/>
      <c r="C125" s="111"/>
      <c r="D125" s="3" t="s">
        <v>7</v>
      </c>
      <c r="E125" s="4">
        <f aca="true" t="shared" si="11" ref="E125:G126">SUM(E116,E119,E122)</f>
        <v>0</v>
      </c>
      <c r="F125" s="4">
        <f t="shared" si="11"/>
        <v>0</v>
      </c>
      <c r="G125" s="4">
        <f>SUM(G116,G119,G122)</f>
        <v>1496200</v>
      </c>
      <c r="H125" s="5">
        <f t="shared" si="10"/>
        <v>1496200</v>
      </c>
    </row>
    <row r="126" spans="1:8" ht="11.25" customHeight="1">
      <c r="A126" s="85"/>
      <c r="B126" s="111"/>
      <c r="C126" s="111"/>
      <c r="D126" s="3" t="s">
        <v>8</v>
      </c>
      <c r="E126" s="4">
        <f t="shared" si="11"/>
        <v>0</v>
      </c>
      <c r="F126" s="4">
        <f t="shared" si="11"/>
        <v>-300000</v>
      </c>
      <c r="G126" s="4">
        <f t="shared" si="11"/>
        <v>-703800</v>
      </c>
      <c r="H126" s="5">
        <f t="shared" si="10"/>
        <v>-1003800</v>
      </c>
    </row>
    <row r="127" spans="1:8" ht="10.5" customHeight="1">
      <c r="A127" s="93" t="s">
        <v>41</v>
      </c>
      <c r="B127" s="102" t="s">
        <v>42</v>
      </c>
      <c r="C127" s="74" t="s">
        <v>211</v>
      </c>
      <c r="D127" s="3" t="s">
        <v>6</v>
      </c>
      <c r="E127" s="4">
        <v>2252600</v>
      </c>
      <c r="F127" s="4">
        <v>0</v>
      </c>
      <c r="G127" s="4">
        <v>0</v>
      </c>
      <c r="H127" s="5">
        <f t="shared" si="10"/>
        <v>2252600</v>
      </c>
    </row>
    <row r="128" spans="1:8" ht="10.5" customHeight="1">
      <c r="A128" s="122"/>
      <c r="B128" s="103"/>
      <c r="C128" s="75"/>
      <c r="D128" s="3" t="s">
        <v>7</v>
      </c>
      <c r="E128" s="4">
        <v>2252600</v>
      </c>
      <c r="F128" s="4">
        <v>0</v>
      </c>
      <c r="G128" s="4">
        <v>0</v>
      </c>
      <c r="H128" s="5">
        <f t="shared" si="10"/>
        <v>2252600</v>
      </c>
    </row>
    <row r="129" spans="1:8" ht="10.5" customHeight="1">
      <c r="A129" s="122"/>
      <c r="B129" s="103"/>
      <c r="C129" s="75"/>
      <c r="D129" s="3" t="s">
        <v>8</v>
      </c>
      <c r="E129" s="4">
        <f>SUM(E128-E127)</f>
        <v>0</v>
      </c>
      <c r="F129" s="4">
        <f>SUM(F128-F127)</f>
        <v>0</v>
      </c>
      <c r="G129" s="4">
        <f>SUM(G128-G127)</f>
        <v>0</v>
      </c>
      <c r="H129" s="5">
        <f t="shared" si="10"/>
        <v>0</v>
      </c>
    </row>
    <row r="130" spans="1:8" ht="10.5" customHeight="1">
      <c r="A130" s="122"/>
      <c r="B130" s="103"/>
      <c r="C130" s="74" t="s">
        <v>212</v>
      </c>
      <c r="D130" s="3" t="s">
        <v>6</v>
      </c>
      <c r="E130" s="4">
        <v>4228500</v>
      </c>
      <c r="F130" s="4">
        <v>0</v>
      </c>
      <c r="G130" s="4">
        <v>0</v>
      </c>
      <c r="H130" s="5">
        <f t="shared" si="10"/>
        <v>4228500</v>
      </c>
    </row>
    <row r="131" spans="1:8" ht="10.5" customHeight="1">
      <c r="A131" s="122"/>
      <c r="B131" s="103"/>
      <c r="C131" s="75"/>
      <c r="D131" s="3" t="s">
        <v>7</v>
      </c>
      <c r="E131" s="4">
        <v>4228500</v>
      </c>
      <c r="F131" s="4">
        <v>0</v>
      </c>
      <c r="G131" s="4">
        <v>0</v>
      </c>
      <c r="H131" s="5">
        <f t="shared" si="10"/>
        <v>4228500</v>
      </c>
    </row>
    <row r="132" spans="1:8" ht="10.5" customHeight="1">
      <c r="A132" s="122"/>
      <c r="B132" s="103"/>
      <c r="C132" s="75"/>
      <c r="D132" s="3" t="s">
        <v>8</v>
      </c>
      <c r="E132" s="4">
        <f>SUM(E131-E130)</f>
        <v>0</v>
      </c>
      <c r="F132" s="4">
        <f>SUM(F131-F130)</f>
        <v>0</v>
      </c>
      <c r="G132" s="4">
        <f>SUM(G131-G130)</f>
        <v>0</v>
      </c>
      <c r="H132" s="5">
        <f t="shared" si="10"/>
        <v>0</v>
      </c>
    </row>
    <row r="133" spans="1:8" ht="10.5" customHeight="1">
      <c r="A133" s="122"/>
      <c r="B133" s="103"/>
      <c r="C133" s="74" t="s">
        <v>213</v>
      </c>
      <c r="D133" s="3" t="s">
        <v>6</v>
      </c>
      <c r="E133" s="4">
        <v>787000</v>
      </c>
      <c r="F133" s="4">
        <v>0</v>
      </c>
      <c r="G133" s="4">
        <v>0</v>
      </c>
      <c r="H133" s="5">
        <f t="shared" si="10"/>
        <v>787000</v>
      </c>
    </row>
    <row r="134" spans="1:8" ht="10.5" customHeight="1">
      <c r="A134" s="122"/>
      <c r="B134" s="103"/>
      <c r="C134" s="75"/>
      <c r="D134" s="3" t="s">
        <v>7</v>
      </c>
      <c r="E134" s="4">
        <v>787000</v>
      </c>
      <c r="F134" s="4">
        <v>0</v>
      </c>
      <c r="G134" s="4">
        <v>0</v>
      </c>
      <c r="H134" s="5">
        <f t="shared" si="10"/>
        <v>787000</v>
      </c>
    </row>
    <row r="135" spans="1:8" ht="10.5" customHeight="1">
      <c r="A135" s="122"/>
      <c r="B135" s="103"/>
      <c r="C135" s="75"/>
      <c r="D135" s="3" t="s">
        <v>8</v>
      </c>
      <c r="E135" s="4">
        <f>SUM(E134-E133)</f>
        <v>0</v>
      </c>
      <c r="F135" s="4">
        <f>SUM(F134-F133)</f>
        <v>0</v>
      </c>
      <c r="G135" s="4">
        <f>SUM(G134-G133)</f>
        <v>0</v>
      </c>
      <c r="H135" s="5">
        <f t="shared" si="10"/>
        <v>0</v>
      </c>
    </row>
    <row r="136" spans="1:8" ht="10.5" customHeight="1">
      <c r="A136" s="122"/>
      <c r="B136" s="103"/>
      <c r="C136" s="74" t="s">
        <v>214</v>
      </c>
      <c r="D136" s="3" t="s">
        <v>6</v>
      </c>
      <c r="E136" s="4">
        <v>0</v>
      </c>
      <c r="F136" s="4">
        <v>0</v>
      </c>
      <c r="G136" s="4">
        <v>0</v>
      </c>
      <c r="H136" s="5">
        <f t="shared" si="10"/>
        <v>0</v>
      </c>
    </row>
    <row r="137" spans="1:8" ht="10.5" customHeight="1">
      <c r="A137" s="122"/>
      <c r="B137" s="103"/>
      <c r="C137" s="75"/>
      <c r="D137" s="3" t="s">
        <v>7</v>
      </c>
      <c r="E137" s="4">
        <v>0</v>
      </c>
      <c r="F137" s="4">
        <v>0</v>
      </c>
      <c r="G137" s="4">
        <v>0</v>
      </c>
      <c r="H137" s="5">
        <f t="shared" si="10"/>
        <v>0</v>
      </c>
    </row>
    <row r="138" spans="1:8" ht="10.5" customHeight="1">
      <c r="A138" s="122"/>
      <c r="B138" s="103"/>
      <c r="C138" s="75"/>
      <c r="D138" s="3" t="s">
        <v>8</v>
      </c>
      <c r="E138" s="4">
        <f>SUM(E137-E136)</f>
        <v>0</v>
      </c>
      <c r="F138" s="4">
        <f>SUM(F137-F136)</f>
        <v>0</v>
      </c>
      <c r="G138" s="4">
        <f>SUM(G137-G136)</f>
        <v>0</v>
      </c>
      <c r="H138" s="5">
        <f t="shared" si="10"/>
        <v>0</v>
      </c>
    </row>
    <row r="139" spans="1:8" ht="10.5" customHeight="1">
      <c r="A139" s="122"/>
      <c r="B139" s="103"/>
      <c r="C139" s="74" t="s">
        <v>215</v>
      </c>
      <c r="D139" s="3" t="s">
        <v>6</v>
      </c>
      <c r="E139" s="4">
        <v>670800</v>
      </c>
      <c r="F139" s="4">
        <v>0</v>
      </c>
      <c r="G139" s="4">
        <v>0</v>
      </c>
      <c r="H139" s="5">
        <f t="shared" si="10"/>
        <v>670800</v>
      </c>
    </row>
    <row r="140" spans="1:8" ht="10.5" customHeight="1">
      <c r="A140" s="122"/>
      <c r="B140" s="103"/>
      <c r="C140" s="75"/>
      <c r="D140" s="3" t="s">
        <v>7</v>
      </c>
      <c r="E140" s="4">
        <v>670800</v>
      </c>
      <c r="F140" s="4">
        <v>0</v>
      </c>
      <c r="G140" s="4">
        <v>0</v>
      </c>
      <c r="H140" s="5">
        <f t="shared" si="10"/>
        <v>670800</v>
      </c>
    </row>
    <row r="141" spans="1:8" ht="10.5" customHeight="1">
      <c r="A141" s="122"/>
      <c r="B141" s="103"/>
      <c r="C141" s="75"/>
      <c r="D141" s="3" t="s">
        <v>8</v>
      </c>
      <c r="E141" s="4">
        <f>SUM(E140-E139)</f>
        <v>0</v>
      </c>
      <c r="F141" s="4">
        <f>SUM(F140-F139)</f>
        <v>0</v>
      </c>
      <c r="G141" s="4">
        <f>SUM(G140-G139)</f>
        <v>0</v>
      </c>
      <c r="H141" s="5">
        <f t="shared" si="10"/>
        <v>0</v>
      </c>
    </row>
    <row r="142" spans="1:8" ht="10.5" customHeight="1">
      <c r="A142" s="122"/>
      <c r="B142" s="103"/>
      <c r="C142" s="74" t="s">
        <v>225</v>
      </c>
      <c r="D142" s="3" t="s">
        <v>6</v>
      </c>
      <c r="E142" s="4">
        <v>0</v>
      </c>
      <c r="F142" s="4">
        <v>0</v>
      </c>
      <c r="G142" s="4">
        <v>137800</v>
      </c>
      <c r="H142" s="5">
        <f t="shared" si="10"/>
        <v>137800</v>
      </c>
    </row>
    <row r="143" spans="1:8" ht="10.5" customHeight="1">
      <c r="A143" s="122"/>
      <c r="B143" s="103"/>
      <c r="C143" s="75"/>
      <c r="D143" s="3" t="s">
        <v>7</v>
      </c>
      <c r="E143" s="4">
        <v>0</v>
      </c>
      <c r="F143" s="4">
        <v>0</v>
      </c>
      <c r="G143" s="4">
        <v>137800</v>
      </c>
      <c r="H143" s="5">
        <f t="shared" si="10"/>
        <v>137800</v>
      </c>
    </row>
    <row r="144" spans="1:8" ht="10.5" customHeight="1">
      <c r="A144" s="122"/>
      <c r="B144" s="103"/>
      <c r="C144" s="75"/>
      <c r="D144" s="3" t="s">
        <v>8</v>
      </c>
      <c r="E144" s="4">
        <f>SUM(E143-E142)</f>
        <v>0</v>
      </c>
      <c r="F144" s="4">
        <f>SUM(F143-F142)</f>
        <v>0</v>
      </c>
      <c r="G144" s="4">
        <f>SUM(G143-G142)</f>
        <v>0</v>
      </c>
      <c r="H144" s="5">
        <f t="shared" si="10"/>
        <v>0</v>
      </c>
    </row>
    <row r="145" spans="1:8" ht="10.5" customHeight="1">
      <c r="A145" s="122"/>
      <c r="B145" s="103"/>
      <c r="C145" s="74" t="s">
        <v>216</v>
      </c>
      <c r="D145" s="3" t="s">
        <v>6</v>
      </c>
      <c r="E145" s="4">
        <v>0</v>
      </c>
      <c r="F145" s="4">
        <v>0</v>
      </c>
      <c r="G145" s="4">
        <v>1000000</v>
      </c>
      <c r="H145" s="5">
        <f t="shared" si="10"/>
        <v>1000000</v>
      </c>
    </row>
    <row r="146" spans="1:8" ht="10.5" customHeight="1">
      <c r="A146" s="122"/>
      <c r="B146" s="103"/>
      <c r="C146" s="75"/>
      <c r="D146" s="3" t="s">
        <v>7</v>
      </c>
      <c r="E146" s="4">
        <v>0</v>
      </c>
      <c r="F146" s="4">
        <v>0</v>
      </c>
      <c r="G146" s="4">
        <v>842143</v>
      </c>
      <c r="H146" s="5">
        <f t="shared" si="10"/>
        <v>842143</v>
      </c>
    </row>
    <row r="147" spans="1:8" ht="10.5" customHeight="1">
      <c r="A147" s="122"/>
      <c r="B147" s="103"/>
      <c r="C147" s="75"/>
      <c r="D147" s="3" t="s">
        <v>8</v>
      </c>
      <c r="E147" s="4">
        <f>SUM(E146-E145)</f>
        <v>0</v>
      </c>
      <c r="F147" s="4">
        <f>SUM(F146-F145)</f>
        <v>0</v>
      </c>
      <c r="G147" s="4">
        <f>SUM(G146-G145)</f>
        <v>-157857</v>
      </c>
      <c r="H147" s="5">
        <f t="shared" si="10"/>
        <v>-157857</v>
      </c>
    </row>
    <row r="148" spans="1:8" ht="10.5" customHeight="1">
      <c r="A148" s="122"/>
      <c r="B148" s="103"/>
      <c r="C148" s="74" t="s">
        <v>220</v>
      </c>
      <c r="D148" s="3" t="s">
        <v>6</v>
      </c>
      <c r="E148" s="4">
        <v>578660</v>
      </c>
      <c r="F148" s="4">
        <v>0</v>
      </c>
      <c r="G148" s="4">
        <v>0</v>
      </c>
      <c r="H148" s="5">
        <f aca="true" t="shared" si="12" ref="H148:H153">SUM(E148:G148)</f>
        <v>578660</v>
      </c>
    </row>
    <row r="149" spans="1:8" ht="10.5" customHeight="1">
      <c r="A149" s="122"/>
      <c r="B149" s="103"/>
      <c r="C149" s="75"/>
      <c r="D149" s="3" t="s">
        <v>7</v>
      </c>
      <c r="E149" s="4">
        <v>578660</v>
      </c>
      <c r="F149" s="4">
        <v>0</v>
      </c>
      <c r="G149" s="4">
        <v>0</v>
      </c>
      <c r="H149" s="5">
        <f t="shared" si="12"/>
        <v>578660</v>
      </c>
    </row>
    <row r="150" spans="1:8" ht="10.5" customHeight="1">
      <c r="A150" s="122"/>
      <c r="B150" s="103"/>
      <c r="C150" s="75"/>
      <c r="D150" s="3" t="s">
        <v>8</v>
      </c>
      <c r="E150" s="4">
        <v>0</v>
      </c>
      <c r="F150" s="4">
        <f>SUM(F149-F148)</f>
        <v>0</v>
      </c>
      <c r="G150" s="4">
        <f>SUM(G149-G148)</f>
        <v>0</v>
      </c>
      <c r="H150" s="5">
        <f t="shared" si="12"/>
        <v>0</v>
      </c>
    </row>
    <row r="151" spans="1:8" ht="10.5" customHeight="1">
      <c r="A151" s="122"/>
      <c r="B151" s="103"/>
      <c r="C151" s="74" t="s">
        <v>221</v>
      </c>
      <c r="D151" s="3" t="s">
        <v>6</v>
      </c>
      <c r="E151" s="4">
        <v>1475040</v>
      </c>
      <c r="F151" s="4">
        <v>0</v>
      </c>
      <c r="G151" s="4">
        <v>0</v>
      </c>
      <c r="H151" s="5">
        <f t="shared" si="12"/>
        <v>1475040</v>
      </c>
    </row>
    <row r="152" spans="1:8" ht="10.5" customHeight="1">
      <c r="A152" s="122"/>
      <c r="B152" s="103"/>
      <c r="C152" s="75"/>
      <c r="D152" s="3" t="s">
        <v>7</v>
      </c>
      <c r="E152" s="4">
        <v>1475040</v>
      </c>
      <c r="F152" s="4">
        <v>0</v>
      </c>
      <c r="G152" s="4">
        <v>0</v>
      </c>
      <c r="H152" s="5">
        <f t="shared" si="12"/>
        <v>1475040</v>
      </c>
    </row>
    <row r="153" spans="1:8" ht="10.5" customHeight="1">
      <c r="A153" s="122"/>
      <c r="B153" s="103"/>
      <c r="C153" s="75"/>
      <c r="D153" s="3" t="s">
        <v>8</v>
      </c>
      <c r="E153" s="4">
        <f>SUM(E152-E151)</f>
        <v>0</v>
      </c>
      <c r="F153" s="4">
        <f>SUM(F152-F151)</f>
        <v>0</v>
      </c>
      <c r="G153" s="4">
        <f>SUM(G152-G151)</f>
        <v>0</v>
      </c>
      <c r="H153" s="5">
        <f t="shared" si="12"/>
        <v>0</v>
      </c>
    </row>
    <row r="154" spans="1:8" ht="10.5" customHeight="1">
      <c r="A154" s="122"/>
      <c r="B154" s="103"/>
      <c r="C154" s="74" t="s">
        <v>217</v>
      </c>
      <c r="D154" s="3" t="s">
        <v>6</v>
      </c>
      <c r="E154" s="4">
        <v>0</v>
      </c>
      <c r="F154" s="4">
        <v>0</v>
      </c>
      <c r="G154" s="4">
        <v>5020000</v>
      </c>
      <c r="H154" s="5">
        <f aca="true" t="shared" si="13" ref="H154:H168">SUM(E154:G154)</f>
        <v>5020000</v>
      </c>
    </row>
    <row r="155" spans="1:8" ht="10.5" customHeight="1">
      <c r="A155" s="122"/>
      <c r="B155" s="103"/>
      <c r="C155" s="75"/>
      <c r="D155" s="3" t="s">
        <v>7</v>
      </c>
      <c r="E155" s="4">
        <v>0</v>
      </c>
      <c r="F155" s="4">
        <v>0</v>
      </c>
      <c r="G155" s="4">
        <v>5020000</v>
      </c>
      <c r="H155" s="5">
        <f t="shared" si="13"/>
        <v>5020000</v>
      </c>
    </row>
    <row r="156" spans="1:8" ht="10.5" customHeight="1">
      <c r="A156" s="122"/>
      <c r="B156" s="103"/>
      <c r="C156" s="75"/>
      <c r="D156" s="3" t="s">
        <v>8</v>
      </c>
      <c r="E156" s="4">
        <f>SUM(E155-E154)</f>
        <v>0</v>
      </c>
      <c r="F156" s="4">
        <f>SUM(F155-F154)</f>
        <v>0</v>
      </c>
      <c r="G156" s="4">
        <f>SUM(G155-G154)</f>
        <v>0</v>
      </c>
      <c r="H156" s="5">
        <f t="shared" si="13"/>
        <v>0</v>
      </c>
    </row>
    <row r="157" spans="1:8" ht="10.5" customHeight="1">
      <c r="A157" s="122"/>
      <c r="B157" s="103"/>
      <c r="C157" s="76" t="s">
        <v>224</v>
      </c>
      <c r="D157" s="3" t="s">
        <v>6</v>
      </c>
      <c r="E157" s="4">
        <v>0</v>
      </c>
      <c r="F157" s="4">
        <v>0</v>
      </c>
      <c r="G157" s="4">
        <v>1080000</v>
      </c>
      <c r="H157" s="5">
        <f t="shared" si="13"/>
        <v>1080000</v>
      </c>
    </row>
    <row r="158" spans="1:8" ht="10.5" customHeight="1">
      <c r="A158" s="122"/>
      <c r="B158" s="103"/>
      <c r="C158" s="75"/>
      <c r="D158" s="3" t="s">
        <v>7</v>
      </c>
      <c r="E158" s="4">
        <v>0</v>
      </c>
      <c r="F158" s="4">
        <v>0</v>
      </c>
      <c r="G158" s="4">
        <v>1080000</v>
      </c>
      <c r="H158" s="5">
        <f t="shared" si="13"/>
        <v>1080000</v>
      </c>
    </row>
    <row r="159" spans="1:8" ht="10.5" customHeight="1">
      <c r="A159" s="122"/>
      <c r="B159" s="103"/>
      <c r="C159" s="75"/>
      <c r="D159" s="3" t="s">
        <v>8</v>
      </c>
      <c r="E159" s="4">
        <f>SUM(E158-E157)</f>
        <v>0</v>
      </c>
      <c r="F159" s="4">
        <f>SUM(F158-F157)</f>
        <v>0</v>
      </c>
      <c r="G159" s="4">
        <f>SUM(G158-G157)</f>
        <v>0</v>
      </c>
      <c r="H159" s="5">
        <f t="shared" si="13"/>
        <v>0</v>
      </c>
    </row>
    <row r="160" spans="1:8" ht="10.5" customHeight="1">
      <c r="A160" s="122"/>
      <c r="B160" s="103"/>
      <c r="C160" s="74" t="s">
        <v>222</v>
      </c>
      <c r="D160" s="3" t="s">
        <v>6</v>
      </c>
      <c r="E160" s="4">
        <v>3250000</v>
      </c>
      <c r="F160" s="4">
        <v>0</v>
      </c>
      <c r="G160" s="4">
        <v>0</v>
      </c>
      <c r="H160" s="5">
        <f t="shared" si="13"/>
        <v>3250000</v>
      </c>
    </row>
    <row r="161" spans="1:8" ht="10.5" customHeight="1">
      <c r="A161" s="122"/>
      <c r="B161" s="103"/>
      <c r="C161" s="75"/>
      <c r="D161" s="3" t="s">
        <v>7</v>
      </c>
      <c r="E161" s="4">
        <v>3250000</v>
      </c>
      <c r="F161" s="4">
        <v>0</v>
      </c>
      <c r="G161" s="4">
        <v>0</v>
      </c>
      <c r="H161" s="5">
        <f t="shared" si="13"/>
        <v>3250000</v>
      </c>
    </row>
    <row r="162" spans="1:8" ht="10.5" customHeight="1">
      <c r="A162" s="122"/>
      <c r="B162" s="103"/>
      <c r="C162" s="75"/>
      <c r="D162" s="3" t="s">
        <v>8</v>
      </c>
      <c r="E162" s="4">
        <f>SUM(E161-E160)</f>
        <v>0</v>
      </c>
      <c r="F162" s="4">
        <f>SUM(F161-F160)</f>
        <v>0</v>
      </c>
      <c r="G162" s="4">
        <f>SUM(G161-G160)</f>
        <v>0</v>
      </c>
      <c r="H162" s="5">
        <f t="shared" si="13"/>
        <v>0</v>
      </c>
    </row>
    <row r="163" spans="1:8" ht="10.5" customHeight="1">
      <c r="A163" s="122"/>
      <c r="B163" s="103"/>
      <c r="C163" s="74" t="s">
        <v>223</v>
      </c>
      <c r="D163" s="3" t="s">
        <v>6</v>
      </c>
      <c r="E163" s="4">
        <v>0</v>
      </c>
      <c r="F163" s="4">
        <v>0</v>
      </c>
      <c r="G163" s="4">
        <v>1730770</v>
      </c>
      <c r="H163" s="5">
        <f t="shared" si="13"/>
        <v>1730770</v>
      </c>
    </row>
    <row r="164" spans="1:8" ht="10.5" customHeight="1">
      <c r="A164" s="122"/>
      <c r="B164" s="103"/>
      <c r="C164" s="75"/>
      <c r="D164" s="3" t="s">
        <v>7</v>
      </c>
      <c r="E164" s="4">
        <v>0</v>
      </c>
      <c r="F164" s="4">
        <v>0</v>
      </c>
      <c r="G164" s="4">
        <v>1730770</v>
      </c>
      <c r="H164" s="5">
        <f t="shared" si="13"/>
        <v>1730770</v>
      </c>
    </row>
    <row r="165" spans="1:8" ht="10.5" customHeight="1">
      <c r="A165" s="122"/>
      <c r="B165" s="103"/>
      <c r="C165" s="75"/>
      <c r="D165" s="3" t="s">
        <v>8</v>
      </c>
      <c r="E165" s="4">
        <f>SUM(E164-E163)</f>
        <v>0</v>
      </c>
      <c r="F165" s="4">
        <f>SUM(F164-F163)</f>
        <v>0</v>
      </c>
      <c r="G165" s="4">
        <f>SUM(G164-G163)</f>
        <v>0</v>
      </c>
      <c r="H165" s="5">
        <f t="shared" si="13"/>
        <v>0</v>
      </c>
    </row>
    <row r="166" spans="1:8" ht="10.5" customHeight="1">
      <c r="A166" s="122"/>
      <c r="B166" s="103"/>
      <c r="C166" s="74" t="s">
        <v>219</v>
      </c>
      <c r="D166" s="3" t="s">
        <v>6</v>
      </c>
      <c r="E166" s="4">
        <v>7400</v>
      </c>
      <c r="F166" s="4">
        <v>0</v>
      </c>
      <c r="G166" s="4">
        <v>823000</v>
      </c>
      <c r="H166" s="5">
        <f>SUM(E166:G166)</f>
        <v>830400</v>
      </c>
    </row>
    <row r="167" spans="1:8" ht="10.5" customHeight="1">
      <c r="A167" s="122"/>
      <c r="B167" s="103"/>
      <c r="C167" s="75"/>
      <c r="D167" s="3" t="s">
        <v>7</v>
      </c>
      <c r="E167" s="4">
        <v>7400</v>
      </c>
      <c r="F167" s="4">
        <v>0</v>
      </c>
      <c r="G167" s="4">
        <v>823000</v>
      </c>
      <c r="H167" s="5">
        <f>SUM(E167:G167)</f>
        <v>830400</v>
      </c>
    </row>
    <row r="168" spans="1:8" ht="10.5" customHeight="1">
      <c r="A168" s="122"/>
      <c r="B168" s="103"/>
      <c r="C168" s="75"/>
      <c r="D168" s="3" t="s">
        <v>8</v>
      </c>
      <c r="E168" s="4">
        <f>SUM(E167-E166)</f>
        <v>0</v>
      </c>
      <c r="F168" s="4">
        <f>SUM(F167-F166)</f>
        <v>0</v>
      </c>
      <c r="G168" s="4">
        <f>SUM(G167-G166)</f>
        <v>0</v>
      </c>
      <c r="H168" s="5">
        <f t="shared" si="13"/>
        <v>0</v>
      </c>
    </row>
    <row r="169" spans="1:8" ht="10.5" customHeight="1">
      <c r="A169" s="122"/>
      <c r="B169" s="103"/>
      <c r="C169" s="74" t="s">
        <v>218</v>
      </c>
      <c r="D169" s="3" t="s">
        <v>6</v>
      </c>
      <c r="E169" s="4">
        <v>0</v>
      </c>
      <c r="F169" s="4">
        <v>0</v>
      </c>
      <c r="G169" s="4">
        <v>725450</v>
      </c>
      <c r="H169" s="5">
        <f>SUM(E169:G169)</f>
        <v>725450</v>
      </c>
    </row>
    <row r="170" spans="1:8" ht="10.5" customHeight="1">
      <c r="A170" s="122"/>
      <c r="B170" s="103"/>
      <c r="C170" s="75"/>
      <c r="D170" s="3" t="s">
        <v>7</v>
      </c>
      <c r="E170" s="4">
        <v>0</v>
      </c>
      <c r="F170" s="4">
        <v>0</v>
      </c>
      <c r="G170" s="4">
        <v>665450</v>
      </c>
      <c r="H170" s="5">
        <f>SUM(E170:G170)</f>
        <v>665450</v>
      </c>
    </row>
    <row r="171" spans="1:8" ht="10.5" customHeight="1">
      <c r="A171" s="122"/>
      <c r="B171" s="86"/>
      <c r="C171" s="75"/>
      <c r="D171" s="3" t="s">
        <v>8</v>
      </c>
      <c r="E171" s="4">
        <f>SUM(E170-E169)</f>
        <v>0</v>
      </c>
      <c r="F171" s="4">
        <f>SUM(F170-F169)</f>
        <v>0</v>
      </c>
      <c r="G171" s="4">
        <f>SUM(G170-G169)</f>
        <v>-60000</v>
      </c>
      <c r="H171" s="73">
        <f>SUM(E171:G171)</f>
        <v>-60000</v>
      </c>
    </row>
    <row r="172" spans="1:8" ht="13.5" customHeight="1">
      <c r="A172" s="122"/>
      <c r="B172" s="111" t="s">
        <v>97</v>
      </c>
      <c r="C172" s="111"/>
      <c r="D172" s="3" t="s">
        <v>6</v>
      </c>
      <c r="E172" s="4">
        <f>SUM(E127,E130,E133,E136,E139,E142,E145,E148,E151,E154,E157,E160,E163,E166,E169)</f>
        <v>13250000</v>
      </c>
      <c r="F172" s="4">
        <f aca="true" t="shared" si="14" ref="F172:G174">SUM(F130,F133,F136,F139,F142,F145,F148,F151,F154,F157,F160,F163,F166,F169)</f>
        <v>0</v>
      </c>
      <c r="G172" s="4">
        <f>SUM(G130,G133,G136,G139,G142,G145,G148,G151,G154,G157,G160,G163,G166,G169)</f>
        <v>10517020</v>
      </c>
      <c r="H172" s="73">
        <f>SUM(H127,H130,H133,H136,H139,H142,H145,H148,H151,H154,H157,H160,H163,H166,H169)</f>
        <v>23767020</v>
      </c>
    </row>
    <row r="173" spans="1:8" ht="13.5" customHeight="1">
      <c r="A173" s="122"/>
      <c r="B173" s="111"/>
      <c r="C173" s="111"/>
      <c r="D173" s="3" t="s">
        <v>7</v>
      </c>
      <c r="E173" s="4">
        <f>SUM(E128,E131,E134,E137,E140,E143,E146,E149,E152,E155,E158,E161,E164,E167,E170)</f>
        <v>13250000</v>
      </c>
      <c r="F173" s="4">
        <f t="shared" si="14"/>
        <v>0</v>
      </c>
      <c r="G173" s="4">
        <f t="shared" si="14"/>
        <v>10299163</v>
      </c>
      <c r="H173" s="73">
        <f>SUM(H128,H131,H134,H137,H140,H143,H146,H149,H152,H155,H158,H161,H164,H167,H170)</f>
        <v>23549163</v>
      </c>
    </row>
    <row r="174" spans="1:8" ht="13.5" customHeight="1">
      <c r="A174" s="84"/>
      <c r="B174" s="111"/>
      <c r="C174" s="111"/>
      <c r="D174" s="3" t="s">
        <v>8</v>
      </c>
      <c r="E174" s="4">
        <f>SUM(E132,E135,E138,E141,E144,E147,E150,E153,E156,E159,E162,E165,E168,E171)</f>
        <v>0</v>
      </c>
      <c r="F174" s="4">
        <f t="shared" si="14"/>
        <v>0</v>
      </c>
      <c r="G174" s="4">
        <f t="shared" si="14"/>
        <v>-217857</v>
      </c>
      <c r="H174" s="73">
        <f>SUM(H132,H135,H138,H141,H144,H147,H150,H153,H156,H159,H162,H165,H168,H171)</f>
        <v>-217857</v>
      </c>
    </row>
    <row r="175" spans="1:8" ht="11.25" customHeight="1">
      <c r="A175" s="88" t="s">
        <v>37</v>
      </c>
      <c r="B175" s="75" t="s">
        <v>37</v>
      </c>
      <c r="C175" s="75" t="s">
        <v>37</v>
      </c>
      <c r="D175" s="3" t="s">
        <v>6</v>
      </c>
      <c r="E175" s="4">
        <v>0</v>
      </c>
      <c r="F175" s="4">
        <v>400000</v>
      </c>
      <c r="G175" s="4">
        <v>0</v>
      </c>
      <c r="H175" s="5">
        <f aca="true" t="shared" si="15" ref="H175:H180">SUM(E175:G175)</f>
        <v>400000</v>
      </c>
    </row>
    <row r="176" spans="1:8" ht="11.25" customHeight="1">
      <c r="A176" s="88"/>
      <c r="B176" s="75"/>
      <c r="C176" s="75"/>
      <c r="D176" s="3" t="s">
        <v>7</v>
      </c>
      <c r="E176" s="4">
        <v>0</v>
      </c>
      <c r="F176" s="4">
        <v>242972</v>
      </c>
      <c r="G176" s="4">
        <v>0</v>
      </c>
      <c r="H176" s="5">
        <f>SUM(E176:G176)</f>
        <v>242972</v>
      </c>
    </row>
    <row r="177" spans="1:8" ht="11.25" customHeight="1">
      <c r="A177" s="88"/>
      <c r="B177" s="75"/>
      <c r="C177" s="75"/>
      <c r="D177" s="3" t="s">
        <v>8</v>
      </c>
      <c r="E177" s="4">
        <f>SUM(E176-E175)</f>
        <v>0</v>
      </c>
      <c r="F177" s="4">
        <f>SUM(F176-F175)</f>
        <v>-157028</v>
      </c>
      <c r="G177" s="4">
        <f>SUM(G176-G175)</f>
        <v>0</v>
      </c>
      <c r="H177" s="5">
        <f t="shared" si="15"/>
        <v>-157028</v>
      </c>
    </row>
    <row r="178" spans="1:8" ht="11.25" customHeight="1">
      <c r="A178" s="88" t="s">
        <v>34</v>
      </c>
      <c r="B178" s="75" t="s">
        <v>34</v>
      </c>
      <c r="C178" s="75" t="s">
        <v>34</v>
      </c>
      <c r="D178" s="3" t="s">
        <v>6</v>
      </c>
      <c r="E178" s="4">
        <v>0</v>
      </c>
      <c r="F178" s="4">
        <v>0</v>
      </c>
      <c r="G178" s="4">
        <v>0</v>
      </c>
      <c r="H178" s="5">
        <f t="shared" si="15"/>
        <v>0</v>
      </c>
    </row>
    <row r="179" spans="1:8" ht="11.25" customHeight="1">
      <c r="A179" s="88"/>
      <c r="B179" s="75"/>
      <c r="C179" s="75"/>
      <c r="D179" s="3" t="s">
        <v>7</v>
      </c>
      <c r="E179" s="4">
        <v>0</v>
      </c>
      <c r="F179" s="4">
        <v>0</v>
      </c>
      <c r="G179" s="4">
        <v>0</v>
      </c>
      <c r="H179" s="5">
        <f t="shared" si="15"/>
        <v>0</v>
      </c>
    </row>
    <row r="180" spans="1:8" ht="11.25" customHeight="1" thickBot="1">
      <c r="A180" s="88"/>
      <c r="B180" s="75"/>
      <c r="C180" s="75"/>
      <c r="D180" s="3" t="s">
        <v>8</v>
      </c>
      <c r="E180" s="4">
        <f>SUM(E179-E178)</f>
        <v>0</v>
      </c>
      <c r="F180" s="4">
        <f>SUM(F179-F178)</f>
        <v>0</v>
      </c>
      <c r="G180" s="4">
        <f>SUM(G179-G178)</f>
        <v>0</v>
      </c>
      <c r="H180" s="8">
        <f t="shared" si="15"/>
        <v>0</v>
      </c>
    </row>
    <row r="181" spans="1:8" ht="11.25" customHeight="1">
      <c r="A181" s="105" t="s">
        <v>82</v>
      </c>
      <c r="B181" s="106"/>
      <c r="C181" s="106"/>
      <c r="D181" s="9" t="s">
        <v>6</v>
      </c>
      <c r="E181" s="24">
        <f aca="true" t="shared" si="16" ref="E181:G182">SUM(E108,E124,E172,E175,E178)</f>
        <v>135306000</v>
      </c>
      <c r="F181" s="24">
        <f t="shared" si="16"/>
        <v>3870000</v>
      </c>
      <c r="G181" s="24">
        <f t="shared" si="16"/>
        <v>20776000</v>
      </c>
      <c r="H181" s="25">
        <f>SUM(H108,H124,H172,H175,H178)</f>
        <v>159952000</v>
      </c>
    </row>
    <row r="182" spans="1:8" ht="11.25" customHeight="1">
      <c r="A182" s="107"/>
      <c r="B182" s="87"/>
      <c r="C182" s="87"/>
      <c r="D182" s="10" t="s">
        <v>7</v>
      </c>
      <c r="E182" s="17">
        <f t="shared" si="16"/>
        <v>135306000</v>
      </c>
      <c r="F182" s="17">
        <f t="shared" si="16"/>
        <v>2876002</v>
      </c>
      <c r="G182" s="17">
        <f t="shared" si="16"/>
        <v>18795756</v>
      </c>
      <c r="H182" s="18">
        <f>SUM(H109,H125,H173,H176,H179)</f>
        <v>156977758</v>
      </c>
    </row>
    <row r="183" spans="1:8" ht="11.25" customHeight="1" thickBot="1">
      <c r="A183" s="108"/>
      <c r="B183" s="109"/>
      <c r="C183" s="109"/>
      <c r="D183" s="14" t="s">
        <v>8</v>
      </c>
      <c r="E183" s="19">
        <f>SUM(E182-E181)</f>
        <v>0</v>
      </c>
      <c r="F183" s="19">
        <f>SUM(F182-F181)</f>
        <v>-993998</v>
      </c>
      <c r="G183" s="19">
        <f>SUM(G182-G181)</f>
        <v>-1980244</v>
      </c>
      <c r="H183" s="20">
        <f>SUM(E183:G183)</f>
        <v>-2974242</v>
      </c>
    </row>
    <row r="184" spans="1:8" ht="11.25" customHeight="1" thickBot="1">
      <c r="A184" s="33" t="s">
        <v>22</v>
      </c>
      <c r="B184" s="3" t="s">
        <v>22</v>
      </c>
      <c r="C184" s="3" t="s">
        <v>22</v>
      </c>
      <c r="D184" s="3" t="s">
        <v>7</v>
      </c>
      <c r="E184" s="4">
        <v>0</v>
      </c>
      <c r="F184" s="4">
        <f>F51-F182</f>
        <v>693803</v>
      </c>
      <c r="G184" s="4">
        <f>G51-G182</f>
        <v>1248777</v>
      </c>
      <c r="H184" s="5">
        <f>SUM(E184:G184)</f>
        <v>1942580</v>
      </c>
    </row>
    <row r="185" spans="1:8" ht="11.25" customHeight="1">
      <c r="A185" s="105" t="s">
        <v>99</v>
      </c>
      <c r="B185" s="106"/>
      <c r="C185" s="106"/>
      <c r="D185" s="9" t="s">
        <v>6</v>
      </c>
      <c r="E185" s="24">
        <f>SUM(E181)</f>
        <v>135306000</v>
      </c>
      <c r="F185" s="24">
        <f>SUM(F181)</f>
        <v>3870000</v>
      </c>
      <c r="G185" s="24">
        <f>SUM(G181)</f>
        <v>20776000</v>
      </c>
      <c r="H185" s="25">
        <f>SUM(E185:G185)</f>
        <v>159952000</v>
      </c>
    </row>
    <row r="186" spans="1:8" ht="11.25" customHeight="1">
      <c r="A186" s="107"/>
      <c r="B186" s="87"/>
      <c r="C186" s="87"/>
      <c r="D186" s="10" t="s">
        <v>59</v>
      </c>
      <c r="E186" s="17">
        <f>SUM(E182,E184)</f>
        <v>135306000</v>
      </c>
      <c r="F186" s="17">
        <f>SUM(F182,F184)</f>
        <v>3569805</v>
      </c>
      <c r="G186" s="17">
        <f>SUM(G182,G184)</f>
        <v>20044533</v>
      </c>
      <c r="H186" s="18">
        <f>SUM(E186:G186)</f>
        <v>158920338</v>
      </c>
    </row>
    <row r="187" spans="1:8" ht="11.25" customHeight="1" thickBot="1">
      <c r="A187" s="108"/>
      <c r="B187" s="109"/>
      <c r="C187" s="109"/>
      <c r="D187" s="14" t="s">
        <v>60</v>
      </c>
      <c r="E187" s="19">
        <f>SUM(E186-E185)</f>
        <v>0</v>
      </c>
      <c r="F187" s="19">
        <f>SUM(F186-F185)</f>
        <v>-300195</v>
      </c>
      <c r="G187" s="19">
        <f>SUM(G186-G185)</f>
        <v>-731467</v>
      </c>
      <c r="H187" s="20">
        <f>SUM(E187:G187)</f>
        <v>-1031662</v>
      </c>
    </row>
    <row r="188" spans="1:8" ht="11.25" customHeight="1">
      <c r="A188" s="110" t="s">
        <v>100</v>
      </c>
      <c r="B188" s="110"/>
      <c r="C188" s="110"/>
      <c r="D188" s="110"/>
      <c r="E188" s="110"/>
      <c r="F188" s="110"/>
      <c r="G188" s="110"/>
      <c r="H188" s="110"/>
    </row>
  </sheetData>
  <sheetProtection/>
  <mergeCells count="102">
    <mergeCell ref="C127:C129"/>
    <mergeCell ref="B127:B171"/>
    <mergeCell ref="A127:A174"/>
    <mergeCell ref="A181:C183"/>
    <mergeCell ref="A185:C187"/>
    <mergeCell ref="A188:H188"/>
    <mergeCell ref="A175:A177"/>
    <mergeCell ref="B175:B177"/>
    <mergeCell ref="C175:C177"/>
    <mergeCell ref="A178:A180"/>
    <mergeCell ref="B178:B180"/>
    <mergeCell ref="C178:C180"/>
    <mergeCell ref="C130:C132"/>
    <mergeCell ref="C133:C135"/>
    <mergeCell ref="C136:C138"/>
    <mergeCell ref="C139:C141"/>
    <mergeCell ref="C142:C144"/>
    <mergeCell ref="C169:C171"/>
    <mergeCell ref="B172:C174"/>
    <mergeCell ref="C145:C147"/>
    <mergeCell ref="A115:A126"/>
    <mergeCell ref="B115:B123"/>
    <mergeCell ref="C115:C117"/>
    <mergeCell ref="C118:C120"/>
    <mergeCell ref="C121:C123"/>
    <mergeCell ref="B124:C126"/>
    <mergeCell ref="C105:C107"/>
    <mergeCell ref="B108:C110"/>
    <mergeCell ref="A111:H111"/>
    <mergeCell ref="A113:C113"/>
    <mergeCell ref="D113:D114"/>
    <mergeCell ref="E113:E114"/>
    <mergeCell ref="F113:F114"/>
    <mergeCell ref="G113:G114"/>
    <mergeCell ref="H113:H114"/>
    <mergeCell ref="A57:A110"/>
    <mergeCell ref="C78:C80"/>
    <mergeCell ref="C81:C83"/>
    <mergeCell ref="C84:C86"/>
    <mergeCell ref="B87:B107"/>
    <mergeCell ref="C87:C89"/>
    <mergeCell ref="C90:C92"/>
    <mergeCell ref="C93:C95"/>
    <mergeCell ref="C96:C98"/>
    <mergeCell ref="C99:C101"/>
    <mergeCell ref="C102:C104"/>
    <mergeCell ref="C57:C59"/>
    <mergeCell ref="C60:C62"/>
    <mergeCell ref="C63:C65"/>
    <mergeCell ref="C66:C68"/>
    <mergeCell ref="C69:C71"/>
    <mergeCell ref="C72:C74"/>
    <mergeCell ref="B75:B86"/>
    <mergeCell ref="C75:C77"/>
    <mergeCell ref="A53:H53"/>
    <mergeCell ref="A55:C55"/>
    <mergeCell ref="D55:D56"/>
    <mergeCell ref="E55:E56"/>
    <mergeCell ref="F55:F56"/>
    <mergeCell ref="G55:G56"/>
    <mergeCell ref="H55:H56"/>
    <mergeCell ref="B57:B74"/>
    <mergeCell ref="A38:A49"/>
    <mergeCell ref="B38:B46"/>
    <mergeCell ref="C38:C40"/>
    <mergeCell ref="C44:C46"/>
    <mergeCell ref="B47:C49"/>
    <mergeCell ref="A50:C52"/>
    <mergeCell ref="C41:C43"/>
    <mergeCell ref="A20:A28"/>
    <mergeCell ref="B20:B25"/>
    <mergeCell ref="C20:C22"/>
    <mergeCell ref="C23:C25"/>
    <mergeCell ref="B26:C28"/>
    <mergeCell ref="A29:A37"/>
    <mergeCell ref="B29:B34"/>
    <mergeCell ref="C29:C31"/>
    <mergeCell ref="C32:C34"/>
    <mergeCell ref="B35:C37"/>
    <mergeCell ref="A5:A10"/>
    <mergeCell ref="B5:B7"/>
    <mergeCell ref="C5:C7"/>
    <mergeCell ref="B8:C10"/>
    <mergeCell ref="A11:A19"/>
    <mergeCell ref="B11:B16"/>
    <mergeCell ref="C11:C13"/>
    <mergeCell ref="C14:C16"/>
    <mergeCell ref="B17:C19"/>
    <mergeCell ref="A1:H1"/>
    <mergeCell ref="A3:C3"/>
    <mergeCell ref="D3:D4"/>
    <mergeCell ref="E3:E4"/>
    <mergeCell ref="F3:F4"/>
    <mergeCell ref="G3:G4"/>
    <mergeCell ref="H3:H4"/>
    <mergeCell ref="C154:C156"/>
    <mergeCell ref="C157:C159"/>
    <mergeCell ref="C160:C162"/>
    <mergeCell ref="C163:C165"/>
    <mergeCell ref="C166:C168"/>
    <mergeCell ref="C148:C150"/>
    <mergeCell ref="C151:C153"/>
  </mergeCells>
  <printOptions horizontalCentered="1" verticalCentered="1"/>
  <pageMargins left="0.3937007874015748" right="0.3937007874015748" top="0.4330708661417323" bottom="0.35433070866141736" header="0.15748031496062992" footer="0.15748031496062992"/>
  <pageSetup fitToHeight="0" fitToWidth="1" orientation="portrait" paperSize="9" scale="93" r:id="rId1"/>
  <rowBreaks count="2" manualBreakCount="2">
    <brk id="53" max="255" man="1"/>
    <brk id="1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50"/>
  <sheetViews>
    <sheetView tabSelected="1" view="pageBreakPreview" zoomScaleSheetLayoutView="100" zoomScalePageLayoutView="0" workbookViewId="0" topLeftCell="A40">
      <selection activeCell="H57" sqref="H57"/>
    </sheetView>
  </sheetViews>
  <sheetFormatPr defaultColWidth="8.88671875" defaultRowHeight="13.5"/>
  <cols>
    <col min="1" max="1" width="8.77734375" style="1" customWidth="1"/>
    <col min="2" max="3" width="10.5546875" style="1" customWidth="1"/>
    <col min="4" max="4" width="6.10546875" style="1" customWidth="1"/>
    <col min="5" max="5" width="9.77734375" style="2" customWidth="1"/>
    <col min="6" max="6" width="12.10546875" style="2" customWidth="1"/>
    <col min="7" max="7" width="9.77734375" style="2" customWidth="1"/>
    <col min="8" max="8" width="12.3359375" style="2" customWidth="1"/>
    <col min="9" max="16384" width="8.88671875" style="1" customWidth="1"/>
  </cols>
  <sheetData>
    <row r="1" spans="1:8" s="71" customFormat="1" ht="21" customHeight="1">
      <c r="A1" s="123" t="s">
        <v>227</v>
      </c>
      <c r="B1" s="123"/>
      <c r="C1" s="123"/>
      <c r="D1" s="123"/>
      <c r="E1" s="123"/>
      <c r="F1" s="123"/>
      <c r="G1" s="123"/>
      <c r="H1" s="123"/>
    </row>
    <row r="2" spans="1:8" ht="18" customHeight="1">
      <c r="A2" s="37"/>
      <c r="B2" s="37"/>
      <c r="C2" s="37"/>
      <c r="D2" s="37"/>
      <c r="E2" s="37"/>
      <c r="F2" s="37"/>
      <c r="G2" s="37"/>
      <c r="H2" s="37"/>
    </row>
    <row r="3" spans="1:8" ht="12.75" customHeight="1" thickBot="1">
      <c r="A3" s="1" t="s">
        <v>45</v>
      </c>
      <c r="H3" s="2" t="s">
        <v>46</v>
      </c>
    </row>
    <row r="4" spans="1:8" ht="20.25" customHeight="1">
      <c r="A4" s="78" t="s">
        <v>47</v>
      </c>
      <c r="B4" s="79"/>
      <c r="C4" s="79"/>
      <c r="D4" s="79" t="s">
        <v>48</v>
      </c>
      <c r="E4" s="79" t="s">
        <v>101</v>
      </c>
      <c r="F4" s="79" t="s">
        <v>102</v>
      </c>
      <c r="G4" s="81" t="s">
        <v>51</v>
      </c>
      <c r="H4" s="82" t="s">
        <v>52</v>
      </c>
    </row>
    <row r="5" spans="1:8" ht="20.25" customHeight="1" thickBot="1">
      <c r="A5" s="15" t="s">
        <v>53</v>
      </c>
      <c r="B5" s="16" t="s">
        <v>54</v>
      </c>
      <c r="C5" s="16" t="s">
        <v>55</v>
      </c>
      <c r="D5" s="80"/>
      <c r="E5" s="80"/>
      <c r="F5" s="80"/>
      <c r="G5" s="80"/>
      <c r="H5" s="83"/>
    </row>
    <row r="6" spans="1:8" ht="15" customHeight="1">
      <c r="A6" s="85" t="s">
        <v>103</v>
      </c>
      <c r="B6" s="74" t="s">
        <v>104</v>
      </c>
      <c r="C6" s="74" t="s">
        <v>105</v>
      </c>
      <c r="D6" s="3" t="s">
        <v>58</v>
      </c>
      <c r="E6" s="4">
        <v>0</v>
      </c>
      <c r="F6" s="4">
        <v>0</v>
      </c>
      <c r="G6" s="4">
        <v>0</v>
      </c>
      <c r="H6" s="5">
        <f>SUM(E6:G6)</f>
        <v>0</v>
      </c>
    </row>
    <row r="7" spans="1:8" ht="15" customHeight="1">
      <c r="A7" s="85"/>
      <c r="B7" s="74"/>
      <c r="C7" s="75"/>
      <c r="D7" s="3" t="s">
        <v>59</v>
      </c>
      <c r="E7" s="4">
        <v>0</v>
      </c>
      <c r="F7" s="4">
        <v>1184410</v>
      </c>
      <c r="G7" s="4">
        <v>0</v>
      </c>
      <c r="H7" s="5">
        <f>SUM(E7:G7)</f>
        <v>1184410</v>
      </c>
    </row>
    <row r="8" spans="1:8" ht="15" customHeight="1">
      <c r="A8" s="85"/>
      <c r="B8" s="74"/>
      <c r="C8" s="75"/>
      <c r="D8" s="3" t="s">
        <v>60</v>
      </c>
      <c r="E8" s="4">
        <f>SUM(E7-E6)</f>
        <v>0</v>
      </c>
      <c r="F8" s="4">
        <f>SUM(F7-F6)</f>
        <v>1184410</v>
      </c>
      <c r="G8" s="4">
        <f>SUM(G7-G6)</f>
        <v>0</v>
      </c>
      <c r="H8" s="5">
        <f>SUM(H7-H6)</f>
        <v>1184410</v>
      </c>
    </row>
    <row r="9" spans="1:8" ht="15" customHeight="1">
      <c r="A9" s="85"/>
      <c r="B9" s="87" t="s">
        <v>62</v>
      </c>
      <c r="C9" s="87"/>
      <c r="D9" s="3" t="s">
        <v>58</v>
      </c>
      <c r="E9" s="4">
        <f aca="true" t="shared" si="0" ref="E9:H11">SUM(E6)</f>
        <v>0</v>
      </c>
      <c r="F9" s="4">
        <f t="shared" si="0"/>
        <v>0</v>
      </c>
      <c r="G9" s="4">
        <f t="shared" si="0"/>
        <v>0</v>
      </c>
      <c r="H9" s="5">
        <f t="shared" si="0"/>
        <v>0</v>
      </c>
    </row>
    <row r="10" spans="1:8" ht="15" customHeight="1">
      <c r="A10" s="85"/>
      <c r="B10" s="87"/>
      <c r="C10" s="87"/>
      <c r="D10" s="3" t="s">
        <v>59</v>
      </c>
      <c r="E10" s="4">
        <f t="shared" si="0"/>
        <v>0</v>
      </c>
      <c r="F10" s="4">
        <f t="shared" si="0"/>
        <v>1184410</v>
      </c>
      <c r="G10" s="4">
        <f t="shared" si="0"/>
        <v>0</v>
      </c>
      <c r="H10" s="5">
        <f t="shared" si="0"/>
        <v>1184410</v>
      </c>
    </row>
    <row r="11" spans="1:8" ht="15" customHeight="1">
      <c r="A11" s="85"/>
      <c r="B11" s="87"/>
      <c r="C11" s="87"/>
      <c r="D11" s="3" t="s">
        <v>60</v>
      </c>
      <c r="E11" s="4">
        <f t="shared" si="0"/>
        <v>0</v>
      </c>
      <c r="F11" s="4">
        <f t="shared" si="0"/>
        <v>1184410</v>
      </c>
      <c r="G11" s="4">
        <f t="shared" si="0"/>
        <v>0</v>
      </c>
      <c r="H11" s="5">
        <f t="shared" si="0"/>
        <v>1184410</v>
      </c>
    </row>
    <row r="12" spans="1:8" ht="15" customHeight="1">
      <c r="A12" s="93" t="s">
        <v>106</v>
      </c>
      <c r="B12" s="102" t="s">
        <v>107</v>
      </c>
      <c r="C12" s="74" t="s">
        <v>108</v>
      </c>
      <c r="D12" s="3" t="s">
        <v>6</v>
      </c>
      <c r="E12" s="4">
        <v>0</v>
      </c>
      <c r="F12" s="4">
        <v>0</v>
      </c>
      <c r="G12" s="4">
        <v>0</v>
      </c>
      <c r="H12" s="5">
        <f>SUM(E12:G12)</f>
        <v>0</v>
      </c>
    </row>
    <row r="13" spans="1:8" ht="15" customHeight="1">
      <c r="A13" s="122"/>
      <c r="B13" s="103"/>
      <c r="C13" s="75"/>
      <c r="D13" s="3" t="s">
        <v>7</v>
      </c>
      <c r="E13" s="4">
        <v>0</v>
      </c>
      <c r="F13" s="4">
        <v>28525040</v>
      </c>
      <c r="G13" s="4">
        <v>0</v>
      </c>
      <c r="H13" s="5">
        <f>SUM(E13:G13)</f>
        <v>28525040</v>
      </c>
    </row>
    <row r="14" spans="1:8" ht="15" customHeight="1">
      <c r="A14" s="122"/>
      <c r="B14" s="103"/>
      <c r="C14" s="75"/>
      <c r="D14" s="3" t="s">
        <v>8</v>
      </c>
      <c r="E14" s="4">
        <f>SUM(E13-E12)</f>
        <v>0</v>
      </c>
      <c r="F14" s="4">
        <f>SUM(F13-F12)</f>
        <v>28525040</v>
      </c>
      <c r="G14" s="4">
        <f>SUM(G13-G12)</f>
        <v>0</v>
      </c>
      <c r="H14" s="5">
        <f>SUM(H13-H12)</f>
        <v>28525040</v>
      </c>
    </row>
    <row r="15" spans="1:8" ht="15" customHeight="1">
      <c r="A15" s="122"/>
      <c r="B15" s="103"/>
      <c r="C15" s="74" t="s">
        <v>208</v>
      </c>
      <c r="D15" s="3" t="s">
        <v>6</v>
      </c>
      <c r="E15" s="4">
        <v>0</v>
      </c>
      <c r="F15" s="4">
        <v>0</v>
      </c>
      <c r="G15" s="4">
        <v>0</v>
      </c>
      <c r="H15" s="5">
        <f>SUM(E15:G15)</f>
        <v>0</v>
      </c>
    </row>
    <row r="16" spans="1:8" ht="15" customHeight="1">
      <c r="A16" s="122"/>
      <c r="B16" s="103"/>
      <c r="C16" s="75"/>
      <c r="D16" s="3" t="s">
        <v>7</v>
      </c>
      <c r="E16" s="4">
        <v>0</v>
      </c>
      <c r="F16" s="4">
        <v>2704570</v>
      </c>
      <c r="G16" s="4">
        <v>0</v>
      </c>
      <c r="H16" s="5">
        <f>SUM(E16:G16)</f>
        <v>2704570</v>
      </c>
    </row>
    <row r="17" spans="1:8" ht="15" customHeight="1">
      <c r="A17" s="122"/>
      <c r="B17" s="103"/>
      <c r="C17" s="75"/>
      <c r="D17" s="3" t="s">
        <v>8</v>
      </c>
      <c r="E17" s="4">
        <f>SUM(E16-E15)</f>
        <v>0</v>
      </c>
      <c r="F17" s="4">
        <f>SUM(F16-F15)</f>
        <v>2704570</v>
      </c>
      <c r="G17" s="4">
        <f>SUM(G16-G15)</f>
        <v>0</v>
      </c>
      <c r="H17" s="5">
        <f>SUM(H16-H15)</f>
        <v>2704570</v>
      </c>
    </row>
    <row r="18" spans="1:8" ht="15" customHeight="1">
      <c r="A18" s="122"/>
      <c r="B18" s="103"/>
      <c r="C18" s="74" t="s">
        <v>209</v>
      </c>
      <c r="D18" s="3" t="s">
        <v>6</v>
      </c>
      <c r="E18" s="4">
        <v>0</v>
      </c>
      <c r="F18" s="4">
        <v>0</v>
      </c>
      <c r="G18" s="4">
        <v>0</v>
      </c>
      <c r="H18" s="5">
        <f>SUM(E18:G18)</f>
        <v>0</v>
      </c>
    </row>
    <row r="19" spans="1:8" ht="15" customHeight="1">
      <c r="A19" s="122"/>
      <c r="B19" s="103"/>
      <c r="C19" s="75"/>
      <c r="D19" s="3" t="s">
        <v>7</v>
      </c>
      <c r="E19" s="4">
        <v>0</v>
      </c>
      <c r="F19" s="4">
        <v>0</v>
      </c>
      <c r="G19" s="4">
        <v>0</v>
      </c>
      <c r="H19" s="5">
        <f>SUM(E19:G19)</f>
        <v>0</v>
      </c>
    </row>
    <row r="20" spans="1:8" ht="15" customHeight="1">
      <c r="A20" s="122"/>
      <c r="B20" s="103"/>
      <c r="C20" s="75"/>
      <c r="D20" s="3" t="s">
        <v>8</v>
      </c>
      <c r="E20" s="4">
        <f>SUM(E19-E18)</f>
        <v>0</v>
      </c>
      <c r="F20" s="4">
        <f>SUM(F19-F18)</f>
        <v>0</v>
      </c>
      <c r="G20" s="4">
        <f>SUM(G19-G18)</f>
        <v>0</v>
      </c>
      <c r="H20" s="5">
        <f>SUM(H19-H18)</f>
        <v>0</v>
      </c>
    </row>
    <row r="21" spans="1:8" ht="15" customHeight="1">
      <c r="A21" s="122"/>
      <c r="B21" s="103"/>
      <c r="C21" s="74" t="s">
        <v>210</v>
      </c>
      <c r="D21" s="3" t="s">
        <v>58</v>
      </c>
      <c r="E21" s="4">
        <v>0</v>
      </c>
      <c r="F21" s="4">
        <v>0</v>
      </c>
      <c r="G21" s="4">
        <v>0</v>
      </c>
      <c r="H21" s="5">
        <f>SUM(E21:G21)</f>
        <v>0</v>
      </c>
    </row>
    <row r="22" spans="1:8" ht="15" customHeight="1">
      <c r="A22" s="122"/>
      <c r="B22" s="103"/>
      <c r="C22" s="75"/>
      <c r="D22" s="3" t="s">
        <v>59</v>
      </c>
      <c r="E22" s="4">
        <v>0</v>
      </c>
      <c r="F22" s="4">
        <v>0</v>
      </c>
      <c r="G22" s="4">
        <v>0</v>
      </c>
      <c r="H22" s="5">
        <f>SUM(E22:G22)</f>
        <v>0</v>
      </c>
    </row>
    <row r="23" spans="1:8" ht="15" customHeight="1">
      <c r="A23" s="122"/>
      <c r="B23" s="86"/>
      <c r="C23" s="75"/>
      <c r="D23" s="3" t="s">
        <v>60</v>
      </c>
      <c r="E23" s="4">
        <f>SUM(E22-E21)</f>
        <v>0</v>
      </c>
      <c r="F23" s="4">
        <f>SUM(F22-F21)</f>
        <v>0</v>
      </c>
      <c r="G23" s="4">
        <f>SUM(G22-G21)</f>
        <v>0</v>
      </c>
      <c r="H23" s="5">
        <f>SUM(H22-H21)</f>
        <v>0</v>
      </c>
    </row>
    <row r="24" spans="1:8" ht="15" customHeight="1">
      <c r="A24" s="122"/>
      <c r="B24" s="87" t="s">
        <v>62</v>
      </c>
      <c r="C24" s="87"/>
      <c r="D24" s="3" t="s">
        <v>58</v>
      </c>
      <c r="E24" s="4">
        <f aca="true" t="shared" si="1" ref="E24:G25">SUM(E21)</f>
        <v>0</v>
      </c>
      <c r="F24" s="4">
        <f>SUM(F12,F15,F18,F21)</f>
        <v>0</v>
      </c>
      <c r="G24" s="4">
        <f t="shared" si="1"/>
        <v>0</v>
      </c>
      <c r="H24" s="4">
        <f>SUM(H12,H15,H18,H21)</f>
        <v>0</v>
      </c>
    </row>
    <row r="25" spans="1:8" ht="15" customHeight="1">
      <c r="A25" s="122"/>
      <c r="B25" s="87"/>
      <c r="C25" s="87"/>
      <c r="D25" s="3" t="s">
        <v>59</v>
      </c>
      <c r="E25" s="4">
        <f t="shared" si="1"/>
        <v>0</v>
      </c>
      <c r="F25" s="4">
        <f>SUM(F13,F16,F19,F22)</f>
        <v>31229610</v>
      </c>
      <c r="G25" s="4">
        <f t="shared" si="1"/>
        <v>0</v>
      </c>
      <c r="H25" s="4">
        <f>SUM(H13,H16,H19,H22)</f>
        <v>31229610</v>
      </c>
    </row>
    <row r="26" spans="1:8" ht="15" customHeight="1">
      <c r="A26" s="84"/>
      <c r="B26" s="87"/>
      <c r="C26" s="87"/>
      <c r="D26" s="3" t="s">
        <v>60</v>
      </c>
      <c r="E26" s="4">
        <f>SUM(,E23)</f>
        <v>0</v>
      </c>
      <c r="F26" s="4">
        <f>SUM(F14,F17,F20,F23)</f>
        <v>31229610</v>
      </c>
      <c r="G26" s="4">
        <f>SUM(,G23)</f>
        <v>0</v>
      </c>
      <c r="H26" s="4">
        <f>SUM(H14,H17,H20,H23)</f>
        <v>31229610</v>
      </c>
    </row>
    <row r="27" spans="1:8" ht="15" customHeight="1">
      <c r="A27" s="85" t="s">
        <v>109</v>
      </c>
      <c r="B27" s="89" t="s">
        <v>68</v>
      </c>
      <c r="C27" s="75" t="s">
        <v>69</v>
      </c>
      <c r="D27" s="3" t="s">
        <v>58</v>
      </c>
      <c r="E27" s="4">
        <v>0</v>
      </c>
      <c r="F27" s="4">
        <v>0</v>
      </c>
      <c r="G27" s="4">
        <v>0</v>
      </c>
      <c r="H27" s="5">
        <f>SUM(E27:G27)</f>
        <v>0</v>
      </c>
    </row>
    <row r="28" spans="1:8" ht="15" customHeight="1">
      <c r="A28" s="88"/>
      <c r="B28" s="90"/>
      <c r="C28" s="75"/>
      <c r="D28" s="3" t="s">
        <v>59</v>
      </c>
      <c r="E28" s="4">
        <v>0</v>
      </c>
      <c r="F28" s="4">
        <v>0</v>
      </c>
      <c r="G28" s="4">
        <v>0</v>
      </c>
      <c r="H28" s="5">
        <f>SUM(E28:G28)</f>
        <v>0</v>
      </c>
    </row>
    <row r="29" spans="1:8" ht="15" customHeight="1">
      <c r="A29" s="88"/>
      <c r="B29" s="90"/>
      <c r="C29" s="75"/>
      <c r="D29" s="3" t="s">
        <v>60</v>
      </c>
      <c r="E29" s="4">
        <f>SUM(E28-E27)</f>
        <v>0</v>
      </c>
      <c r="F29" s="4">
        <f>SUM(F28-F27)</f>
        <v>0</v>
      </c>
      <c r="G29" s="4">
        <f>SUM(G28-G27)</f>
        <v>0</v>
      </c>
      <c r="H29" s="5">
        <f>SUM(H28-H27)</f>
        <v>0</v>
      </c>
    </row>
    <row r="30" spans="1:8" ht="15" customHeight="1">
      <c r="A30" s="88"/>
      <c r="B30" s="87" t="s">
        <v>62</v>
      </c>
      <c r="C30" s="87"/>
      <c r="D30" s="3" t="s">
        <v>58</v>
      </c>
      <c r="E30" s="4">
        <f aca="true" t="shared" si="2" ref="E30:H32">SUM(E27)</f>
        <v>0</v>
      </c>
      <c r="F30" s="4">
        <f t="shared" si="2"/>
        <v>0</v>
      </c>
      <c r="G30" s="4">
        <f t="shared" si="2"/>
        <v>0</v>
      </c>
      <c r="H30" s="5">
        <f t="shared" si="2"/>
        <v>0</v>
      </c>
    </row>
    <row r="31" spans="1:8" ht="15" customHeight="1">
      <c r="A31" s="88"/>
      <c r="B31" s="87"/>
      <c r="C31" s="87"/>
      <c r="D31" s="3" t="s">
        <v>59</v>
      </c>
      <c r="E31" s="4">
        <f t="shared" si="2"/>
        <v>0</v>
      </c>
      <c r="F31" s="4">
        <f t="shared" si="2"/>
        <v>0</v>
      </c>
      <c r="G31" s="4">
        <f t="shared" si="2"/>
        <v>0</v>
      </c>
      <c r="H31" s="5">
        <f t="shared" si="2"/>
        <v>0</v>
      </c>
    </row>
    <row r="32" spans="1:8" ht="15" customHeight="1">
      <c r="A32" s="88"/>
      <c r="B32" s="87"/>
      <c r="C32" s="87"/>
      <c r="D32" s="3" t="s">
        <v>60</v>
      </c>
      <c r="E32" s="4">
        <f t="shared" si="2"/>
        <v>0</v>
      </c>
      <c r="F32" s="4">
        <f t="shared" si="2"/>
        <v>0</v>
      </c>
      <c r="G32" s="4">
        <f t="shared" si="2"/>
        <v>0</v>
      </c>
      <c r="H32" s="5">
        <f t="shared" si="2"/>
        <v>0</v>
      </c>
    </row>
    <row r="33" spans="1:8" ht="15" customHeight="1">
      <c r="A33" s="88" t="s">
        <v>110</v>
      </c>
      <c r="B33" s="75" t="s">
        <v>110</v>
      </c>
      <c r="C33" s="75" t="s">
        <v>110</v>
      </c>
      <c r="D33" s="3" t="s">
        <v>58</v>
      </c>
      <c r="E33" s="4">
        <v>0</v>
      </c>
      <c r="F33" s="4">
        <v>0</v>
      </c>
      <c r="G33" s="4">
        <v>0</v>
      </c>
      <c r="H33" s="5">
        <f>SUM(E33:G33)</f>
        <v>0</v>
      </c>
    </row>
    <row r="34" spans="1:8" ht="15" customHeight="1">
      <c r="A34" s="88"/>
      <c r="B34" s="75"/>
      <c r="C34" s="75"/>
      <c r="D34" s="3" t="s">
        <v>59</v>
      </c>
      <c r="E34" s="4">
        <v>0</v>
      </c>
      <c r="F34" s="4">
        <v>99808823</v>
      </c>
      <c r="G34" s="4">
        <v>0</v>
      </c>
      <c r="H34" s="5">
        <f>SUM(E34:G34)</f>
        <v>99808823</v>
      </c>
    </row>
    <row r="35" spans="1:8" ht="15" customHeight="1">
      <c r="A35" s="88"/>
      <c r="B35" s="75"/>
      <c r="C35" s="75"/>
      <c r="D35" s="3" t="s">
        <v>60</v>
      </c>
      <c r="E35" s="4">
        <f>SUM(E34-E33)</f>
        <v>0</v>
      </c>
      <c r="F35" s="4">
        <f>SUM(F34-F33)</f>
        <v>99808823</v>
      </c>
      <c r="G35" s="4">
        <f>SUM(G34-G33)</f>
        <v>0</v>
      </c>
      <c r="H35" s="5">
        <f>SUM(H34-H33)</f>
        <v>99808823</v>
      </c>
    </row>
    <row r="36" spans="1:8" ht="15" customHeight="1">
      <c r="A36" s="85" t="s">
        <v>111</v>
      </c>
      <c r="B36" s="75" t="s">
        <v>112</v>
      </c>
      <c r="C36" s="74" t="s">
        <v>113</v>
      </c>
      <c r="D36" s="3" t="s">
        <v>58</v>
      </c>
      <c r="E36" s="4">
        <v>0</v>
      </c>
      <c r="F36" s="4">
        <v>0</v>
      </c>
      <c r="G36" s="4">
        <v>0</v>
      </c>
      <c r="H36" s="5">
        <f>SUM(E36:G36)</f>
        <v>0</v>
      </c>
    </row>
    <row r="37" spans="1:8" ht="15" customHeight="1">
      <c r="A37" s="88"/>
      <c r="B37" s="75"/>
      <c r="C37" s="75"/>
      <c r="D37" s="3" t="s">
        <v>59</v>
      </c>
      <c r="E37" s="4">
        <v>0</v>
      </c>
      <c r="F37" s="4">
        <v>20200</v>
      </c>
      <c r="G37" s="4">
        <v>0</v>
      </c>
      <c r="H37" s="5">
        <f>SUM(E37:G37)</f>
        <v>20200</v>
      </c>
    </row>
    <row r="38" spans="1:8" ht="15" customHeight="1">
      <c r="A38" s="88"/>
      <c r="B38" s="75"/>
      <c r="C38" s="75"/>
      <c r="D38" s="3" t="s">
        <v>60</v>
      </c>
      <c r="E38" s="4">
        <f>SUM(E37-E36)</f>
        <v>0</v>
      </c>
      <c r="F38" s="4">
        <f>SUM(F37-F36)</f>
        <v>20200</v>
      </c>
      <c r="G38" s="4">
        <f>SUM(G37-G36)</f>
        <v>0</v>
      </c>
      <c r="H38" s="5">
        <f>SUM(H37-H36)</f>
        <v>20200</v>
      </c>
    </row>
    <row r="39" spans="1:8" ht="15" customHeight="1">
      <c r="A39" s="88"/>
      <c r="B39" s="75"/>
      <c r="C39" s="74" t="s">
        <v>114</v>
      </c>
      <c r="D39" s="3" t="s">
        <v>58</v>
      </c>
      <c r="E39" s="4">
        <v>0</v>
      </c>
      <c r="F39" s="4">
        <v>0</v>
      </c>
      <c r="G39" s="4">
        <v>0</v>
      </c>
      <c r="H39" s="5">
        <f>SUM(E39:G39)</f>
        <v>0</v>
      </c>
    </row>
    <row r="40" spans="1:8" ht="15" customHeight="1">
      <c r="A40" s="88"/>
      <c r="B40" s="75"/>
      <c r="C40" s="75"/>
      <c r="D40" s="3" t="s">
        <v>59</v>
      </c>
      <c r="E40" s="4">
        <v>0</v>
      </c>
      <c r="F40" s="4">
        <v>0</v>
      </c>
      <c r="G40" s="4">
        <v>0</v>
      </c>
      <c r="H40" s="5">
        <f>SUM(E40:G40)</f>
        <v>0</v>
      </c>
    </row>
    <row r="41" spans="1:8" ht="15" customHeight="1">
      <c r="A41" s="88"/>
      <c r="B41" s="75"/>
      <c r="C41" s="75"/>
      <c r="D41" s="3" t="s">
        <v>60</v>
      </c>
      <c r="E41" s="4">
        <f>SUM(E40-E39)</f>
        <v>0</v>
      </c>
      <c r="F41" s="4">
        <f>SUM(F40-F39)</f>
        <v>0</v>
      </c>
      <c r="G41" s="4">
        <f>SUM(G40-G39)</f>
        <v>0</v>
      </c>
      <c r="H41" s="5">
        <f>SUM(H40-H39)</f>
        <v>0</v>
      </c>
    </row>
    <row r="42" spans="1:8" ht="15" customHeight="1">
      <c r="A42" s="88"/>
      <c r="B42" s="87" t="s">
        <v>115</v>
      </c>
      <c r="C42" s="87"/>
      <c r="D42" s="3" t="s">
        <v>58</v>
      </c>
      <c r="E42" s="4">
        <f aca="true" t="shared" si="3" ref="E42:H44">SUM(E36,E39)</f>
        <v>0</v>
      </c>
      <c r="F42" s="4">
        <f>SUM(F36,F39)</f>
        <v>0</v>
      </c>
      <c r="G42" s="4">
        <f t="shared" si="3"/>
        <v>0</v>
      </c>
      <c r="H42" s="5">
        <f t="shared" si="3"/>
        <v>0</v>
      </c>
    </row>
    <row r="43" spans="1:8" ht="15" customHeight="1">
      <c r="A43" s="88"/>
      <c r="B43" s="87"/>
      <c r="C43" s="87"/>
      <c r="D43" s="3" t="s">
        <v>59</v>
      </c>
      <c r="E43" s="4">
        <f t="shared" si="3"/>
        <v>0</v>
      </c>
      <c r="F43" s="4">
        <f t="shared" si="3"/>
        <v>20200</v>
      </c>
      <c r="G43" s="4">
        <f t="shared" si="3"/>
        <v>0</v>
      </c>
      <c r="H43" s="5">
        <f t="shared" si="3"/>
        <v>20200</v>
      </c>
    </row>
    <row r="44" spans="1:8" ht="15" customHeight="1" thickBot="1">
      <c r="A44" s="101"/>
      <c r="B44" s="104"/>
      <c r="C44" s="104"/>
      <c r="D44" s="21" t="s">
        <v>60</v>
      </c>
      <c r="E44" s="22">
        <f t="shared" si="3"/>
        <v>0</v>
      </c>
      <c r="F44" s="22">
        <f t="shared" si="3"/>
        <v>20200</v>
      </c>
      <c r="G44" s="22">
        <f t="shared" si="3"/>
        <v>0</v>
      </c>
      <c r="H44" s="23">
        <f t="shared" si="3"/>
        <v>20200</v>
      </c>
    </row>
    <row r="45" spans="1:8" ht="19.5" customHeight="1" thickBot="1">
      <c r="A45" s="105" t="s">
        <v>116</v>
      </c>
      <c r="B45" s="106"/>
      <c r="C45" s="106"/>
      <c r="D45" s="38" t="s">
        <v>58</v>
      </c>
      <c r="E45" s="43">
        <f aca="true" t="shared" si="4" ref="E45:H47">SUM(E9,E24,E30,E33,E42)</f>
        <v>0</v>
      </c>
      <c r="F45" s="24">
        <f t="shared" si="4"/>
        <v>0</v>
      </c>
      <c r="G45" s="24">
        <f t="shared" si="4"/>
        <v>0</v>
      </c>
      <c r="H45" s="25">
        <f t="shared" si="4"/>
        <v>0</v>
      </c>
    </row>
    <row r="46" spans="1:8" ht="19.5" customHeight="1" thickBot="1">
      <c r="A46" s="107"/>
      <c r="B46" s="87"/>
      <c r="C46" s="87"/>
      <c r="D46" s="39" t="s">
        <v>59</v>
      </c>
      <c r="E46" s="72">
        <f t="shared" si="4"/>
        <v>0</v>
      </c>
      <c r="F46" s="24">
        <f t="shared" si="4"/>
        <v>132243043</v>
      </c>
      <c r="G46" s="24">
        <f t="shared" si="4"/>
        <v>0</v>
      </c>
      <c r="H46" s="25">
        <f t="shared" si="4"/>
        <v>132243043</v>
      </c>
    </row>
    <row r="47" spans="1:8" ht="19.5" customHeight="1" thickBot="1">
      <c r="A47" s="108"/>
      <c r="B47" s="109"/>
      <c r="C47" s="109"/>
      <c r="D47" s="40" t="s">
        <v>60</v>
      </c>
      <c r="E47" s="50">
        <f t="shared" si="4"/>
        <v>0</v>
      </c>
      <c r="F47" s="41">
        <f t="shared" si="4"/>
        <v>132243043</v>
      </c>
      <c r="G47" s="41">
        <f t="shared" si="4"/>
        <v>0</v>
      </c>
      <c r="H47" s="42">
        <f t="shared" si="4"/>
        <v>132243043</v>
      </c>
    </row>
    <row r="48" spans="1:8" ht="11.25">
      <c r="A48" s="124" t="s">
        <v>117</v>
      </c>
      <c r="B48" s="124"/>
      <c r="C48" s="124"/>
      <c r="D48" s="124"/>
      <c r="E48" s="124"/>
      <c r="F48" s="124"/>
      <c r="G48" s="124"/>
      <c r="H48" s="124"/>
    </row>
    <row r="49" spans="1:8" ht="18" customHeight="1" thickBot="1">
      <c r="A49" s="35" t="s">
        <v>118</v>
      </c>
      <c r="B49" s="35"/>
      <c r="C49" s="35"/>
      <c r="D49" s="35"/>
      <c r="E49" s="36"/>
      <c r="F49" s="36"/>
      <c r="G49" s="36"/>
      <c r="H49" s="36" t="s">
        <v>46</v>
      </c>
    </row>
    <row r="50" spans="1:8" ht="18" customHeight="1">
      <c r="A50" s="78" t="s">
        <v>47</v>
      </c>
      <c r="B50" s="79"/>
      <c r="C50" s="79"/>
      <c r="D50" s="79" t="s">
        <v>48</v>
      </c>
      <c r="E50" s="81" t="s">
        <v>49</v>
      </c>
      <c r="F50" s="79" t="s">
        <v>50</v>
      </c>
      <c r="G50" s="79" t="s">
        <v>51</v>
      </c>
      <c r="H50" s="82" t="s">
        <v>52</v>
      </c>
    </row>
    <row r="51" spans="1:8" ht="18" customHeight="1" thickBot="1">
      <c r="A51" s="15" t="s">
        <v>53</v>
      </c>
      <c r="B51" s="16" t="s">
        <v>54</v>
      </c>
      <c r="C51" s="16" t="s">
        <v>55</v>
      </c>
      <c r="D51" s="80"/>
      <c r="E51" s="80"/>
      <c r="F51" s="80"/>
      <c r="G51" s="80"/>
      <c r="H51" s="83"/>
    </row>
    <row r="52" spans="1:8" ht="15" customHeight="1">
      <c r="A52" s="84" t="s">
        <v>119</v>
      </c>
      <c r="B52" s="86" t="s">
        <v>120</v>
      </c>
      <c r="C52" s="86" t="s">
        <v>121</v>
      </c>
      <c r="D52" s="11" t="s">
        <v>58</v>
      </c>
      <c r="E52" s="12">
        <v>0</v>
      </c>
      <c r="F52" s="12">
        <v>0</v>
      </c>
      <c r="G52" s="12">
        <v>0</v>
      </c>
      <c r="H52" s="13">
        <f>SUM(E52:G52)</f>
        <v>0</v>
      </c>
    </row>
    <row r="53" spans="1:8" ht="15" customHeight="1">
      <c r="A53" s="85"/>
      <c r="B53" s="74"/>
      <c r="C53" s="75"/>
      <c r="D53" s="3" t="s">
        <v>59</v>
      </c>
      <c r="E53" s="4">
        <v>0</v>
      </c>
      <c r="F53" s="4">
        <v>20631060</v>
      </c>
      <c r="G53" s="4">
        <v>0</v>
      </c>
      <c r="H53" s="5">
        <f>SUM(E53:G53)</f>
        <v>20631060</v>
      </c>
    </row>
    <row r="54" spans="1:8" ht="15" customHeight="1">
      <c r="A54" s="85"/>
      <c r="B54" s="74"/>
      <c r="C54" s="75"/>
      <c r="D54" s="3" t="s">
        <v>60</v>
      </c>
      <c r="E54" s="4">
        <f>SUM(E53-E52)</f>
        <v>0</v>
      </c>
      <c r="F54" s="4">
        <f>SUM(F53-F52)</f>
        <v>20631060</v>
      </c>
      <c r="G54" s="4">
        <v>0</v>
      </c>
      <c r="H54" s="5">
        <f>SUM(H53-H52)</f>
        <v>20631060</v>
      </c>
    </row>
    <row r="55" spans="1:8" ht="15" customHeight="1">
      <c r="A55" s="85"/>
      <c r="B55" s="74"/>
      <c r="C55" s="74" t="s">
        <v>122</v>
      </c>
      <c r="D55" s="3" t="s">
        <v>58</v>
      </c>
      <c r="E55" s="4">
        <v>0</v>
      </c>
      <c r="F55" s="4">
        <v>0</v>
      </c>
      <c r="G55" s="4">
        <v>0</v>
      </c>
      <c r="H55" s="5">
        <f>SUM(E55:G55)</f>
        <v>0</v>
      </c>
    </row>
    <row r="56" spans="1:8" ht="15" customHeight="1">
      <c r="A56" s="85"/>
      <c r="B56" s="74"/>
      <c r="C56" s="75"/>
      <c r="D56" s="3" t="s">
        <v>59</v>
      </c>
      <c r="E56" s="4">
        <v>0</v>
      </c>
      <c r="F56" s="4">
        <v>2237020</v>
      </c>
      <c r="G56" s="4">
        <v>0</v>
      </c>
      <c r="H56" s="5">
        <f>SUM(E56:G56)</f>
        <v>2237020</v>
      </c>
    </row>
    <row r="57" spans="1:8" ht="15" customHeight="1">
      <c r="A57" s="85"/>
      <c r="B57" s="74"/>
      <c r="C57" s="75"/>
      <c r="D57" s="3" t="s">
        <v>60</v>
      </c>
      <c r="E57" s="4">
        <f>SUM(E56-E55)</f>
        <v>0</v>
      </c>
      <c r="F57" s="160">
        <f>SUM(F56-F55)</f>
        <v>2237020</v>
      </c>
      <c r="G57" s="4">
        <v>0</v>
      </c>
      <c r="H57" s="161">
        <f>SUM(H56-H55)</f>
        <v>2237020</v>
      </c>
    </row>
    <row r="58" spans="1:8" ht="15" customHeight="1">
      <c r="A58" s="85"/>
      <c r="B58" s="74"/>
      <c r="C58" s="74" t="s">
        <v>123</v>
      </c>
      <c r="D58" s="3" t="s">
        <v>58</v>
      </c>
      <c r="E58" s="4">
        <v>0</v>
      </c>
      <c r="F58" s="4">
        <v>0</v>
      </c>
      <c r="G58" s="4">
        <v>0</v>
      </c>
      <c r="H58" s="5">
        <f>SUM(E58:G58)</f>
        <v>0</v>
      </c>
    </row>
    <row r="59" spans="1:8" ht="15" customHeight="1">
      <c r="A59" s="85"/>
      <c r="B59" s="74"/>
      <c r="C59" s="75"/>
      <c r="D59" s="3" t="s">
        <v>59</v>
      </c>
      <c r="E59" s="4">
        <v>0</v>
      </c>
      <c r="F59" s="4">
        <v>1485360</v>
      </c>
      <c r="G59" s="4">
        <v>0</v>
      </c>
      <c r="H59" s="5">
        <f>SUM(E59:G59)</f>
        <v>1485360</v>
      </c>
    </row>
    <row r="60" spans="1:8" ht="15" customHeight="1">
      <c r="A60" s="85"/>
      <c r="B60" s="74"/>
      <c r="C60" s="75"/>
      <c r="D60" s="3" t="s">
        <v>60</v>
      </c>
      <c r="E60" s="4">
        <f>SUM(E59-E58)</f>
        <v>0</v>
      </c>
      <c r="F60" s="4">
        <f>SUM(F59-F58)</f>
        <v>1485360</v>
      </c>
      <c r="G60" s="4">
        <v>0</v>
      </c>
      <c r="H60" s="5">
        <f>SUM(H59-H58)</f>
        <v>1485360</v>
      </c>
    </row>
    <row r="61" spans="1:8" ht="15" customHeight="1">
      <c r="A61" s="85"/>
      <c r="B61" s="74"/>
      <c r="C61" s="74" t="s">
        <v>124</v>
      </c>
      <c r="D61" s="3" t="s">
        <v>58</v>
      </c>
      <c r="E61" s="4">
        <v>0</v>
      </c>
      <c r="F61" s="4">
        <v>0</v>
      </c>
      <c r="G61" s="4">
        <v>0</v>
      </c>
      <c r="H61" s="5">
        <f>SUM(E61:G61)</f>
        <v>0</v>
      </c>
    </row>
    <row r="62" spans="1:8" ht="15" customHeight="1">
      <c r="A62" s="85"/>
      <c r="B62" s="74"/>
      <c r="C62" s="75"/>
      <c r="D62" s="3" t="s">
        <v>59</v>
      </c>
      <c r="E62" s="4">
        <v>0</v>
      </c>
      <c r="F62" s="4">
        <v>1447870</v>
      </c>
      <c r="G62" s="4">
        <v>0</v>
      </c>
      <c r="H62" s="5">
        <f>SUM(E62:G62)</f>
        <v>1447870</v>
      </c>
    </row>
    <row r="63" spans="1:8" ht="15" customHeight="1">
      <c r="A63" s="85"/>
      <c r="B63" s="74"/>
      <c r="C63" s="75"/>
      <c r="D63" s="3" t="s">
        <v>60</v>
      </c>
      <c r="E63" s="4">
        <f>SUM(E62-E61)</f>
        <v>0</v>
      </c>
      <c r="F63" s="4">
        <f>SUM(F62-F61)</f>
        <v>1447870</v>
      </c>
      <c r="G63" s="4">
        <v>0</v>
      </c>
      <c r="H63" s="5">
        <f>SUM(H62-H61)</f>
        <v>1447870</v>
      </c>
    </row>
    <row r="64" spans="1:8" ht="15" customHeight="1">
      <c r="A64" s="85"/>
      <c r="B64" s="74"/>
      <c r="C64" s="74" t="s">
        <v>125</v>
      </c>
      <c r="D64" s="3" t="s">
        <v>58</v>
      </c>
      <c r="E64" s="4">
        <v>0</v>
      </c>
      <c r="F64" s="4">
        <v>0</v>
      </c>
      <c r="G64" s="4">
        <v>0</v>
      </c>
      <c r="H64" s="5">
        <f>SUM(E64:G64)</f>
        <v>0</v>
      </c>
    </row>
    <row r="65" spans="1:8" ht="15" customHeight="1">
      <c r="A65" s="85"/>
      <c r="B65" s="74"/>
      <c r="C65" s="75"/>
      <c r="D65" s="3" t="s">
        <v>59</v>
      </c>
      <c r="E65" s="4">
        <v>0</v>
      </c>
      <c r="F65" s="4">
        <v>0</v>
      </c>
      <c r="G65" s="4">
        <v>0</v>
      </c>
      <c r="H65" s="5">
        <f>SUM(E65:G65)</f>
        <v>0</v>
      </c>
    </row>
    <row r="66" spans="1:8" ht="15" customHeight="1">
      <c r="A66" s="85"/>
      <c r="B66" s="74"/>
      <c r="C66" s="75"/>
      <c r="D66" s="3" t="s">
        <v>60</v>
      </c>
      <c r="E66" s="4">
        <f>SUM(E65-E64)</f>
        <v>0</v>
      </c>
      <c r="F66" s="4">
        <f>SUM(F65-F64)</f>
        <v>0</v>
      </c>
      <c r="G66" s="4">
        <v>0</v>
      </c>
      <c r="H66" s="5">
        <f>SUM(H65-H64)</f>
        <v>0</v>
      </c>
    </row>
    <row r="67" spans="1:8" ht="15" customHeight="1">
      <c r="A67" s="85"/>
      <c r="B67" s="74"/>
      <c r="C67" s="111" t="s">
        <v>126</v>
      </c>
      <c r="D67" s="3" t="s">
        <v>58</v>
      </c>
      <c r="E67" s="4">
        <f>SUM(E52,E55,E58,E61,E64)</f>
        <v>0</v>
      </c>
      <c r="F67" s="4">
        <f>SUM(F52,F55,F58,F61,F64)</f>
        <v>0</v>
      </c>
      <c r="G67" s="4">
        <f>SUM(G52,G55,G58,G61,G64)</f>
        <v>0</v>
      </c>
      <c r="H67" s="5">
        <f>SUM(H52,H55,H58,H61,H64)</f>
        <v>0</v>
      </c>
    </row>
    <row r="68" spans="1:8" ht="15" customHeight="1">
      <c r="A68" s="85"/>
      <c r="B68" s="74"/>
      <c r="C68" s="87"/>
      <c r="D68" s="3" t="s">
        <v>59</v>
      </c>
      <c r="E68" s="4">
        <f aca="true" t="shared" si="5" ref="E68:H69">SUM(E53,E56,E59,E62,E65)</f>
        <v>0</v>
      </c>
      <c r="F68" s="4">
        <f>SUM(F53,F56,F59,F62,F65)</f>
        <v>25801310</v>
      </c>
      <c r="G68" s="4">
        <f t="shared" si="5"/>
        <v>0</v>
      </c>
      <c r="H68" s="5">
        <f t="shared" si="5"/>
        <v>25801310</v>
      </c>
    </row>
    <row r="69" spans="1:8" ht="15" customHeight="1">
      <c r="A69" s="85"/>
      <c r="B69" s="74"/>
      <c r="C69" s="87"/>
      <c r="D69" s="3" t="s">
        <v>60</v>
      </c>
      <c r="E69" s="4">
        <f t="shared" si="5"/>
        <v>0</v>
      </c>
      <c r="F69" s="4">
        <f t="shared" si="5"/>
        <v>25801310</v>
      </c>
      <c r="G69" s="4">
        <f t="shared" si="5"/>
        <v>0</v>
      </c>
      <c r="H69" s="5">
        <f t="shared" si="5"/>
        <v>25801310</v>
      </c>
    </row>
    <row r="70" spans="1:8" ht="12" customHeight="1">
      <c r="A70" s="85"/>
      <c r="B70" s="102" t="s">
        <v>127</v>
      </c>
      <c r="C70" s="74" t="s">
        <v>128</v>
      </c>
      <c r="D70" s="3" t="s">
        <v>58</v>
      </c>
      <c r="E70" s="4">
        <v>0</v>
      </c>
      <c r="F70" s="4">
        <v>0</v>
      </c>
      <c r="G70" s="4">
        <v>0</v>
      </c>
      <c r="H70" s="5">
        <f aca="true" t="shared" si="6" ref="H70:H99">SUM(E70:G70)</f>
        <v>0</v>
      </c>
    </row>
    <row r="71" spans="1:8" ht="12" customHeight="1">
      <c r="A71" s="85"/>
      <c r="B71" s="103"/>
      <c r="C71" s="75"/>
      <c r="D71" s="3" t="s">
        <v>59</v>
      </c>
      <c r="E71" s="4">
        <v>0</v>
      </c>
      <c r="F71" s="4">
        <v>0</v>
      </c>
      <c r="G71" s="4">
        <v>0</v>
      </c>
      <c r="H71" s="5">
        <f t="shared" si="6"/>
        <v>0</v>
      </c>
    </row>
    <row r="72" spans="1:8" ht="12" customHeight="1">
      <c r="A72" s="85"/>
      <c r="B72" s="103"/>
      <c r="C72" s="75"/>
      <c r="D72" s="3" t="s">
        <v>60</v>
      </c>
      <c r="E72" s="4">
        <f>SUM(E71-E70)</f>
        <v>0</v>
      </c>
      <c r="F72" s="4">
        <f>SUM(F71-F70)</f>
        <v>0</v>
      </c>
      <c r="G72" s="4">
        <f>SUM(G71-G70)</f>
        <v>0</v>
      </c>
      <c r="H72" s="5">
        <f t="shared" si="6"/>
        <v>0</v>
      </c>
    </row>
    <row r="73" spans="1:8" ht="12" customHeight="1">
      <c r="A73" s="85"/>
      <c r="B73" s="103"/>
      <c r="C73" s="89" t="s">
        <v>38</v>
      </c>
      <c r="D73" s="3" t="s">
        <v>6</v>
      </c>
      <c r="E73" s="4">
        <v>0</v>
      </c>
      <c r="F73" s="4">
        <v>0</v>
      </c>
      <c r="G73" s="4">
        <v>0</v>
      </c>
      <c r="H73" s="5">
        <f t="shared" si="6"/>
        <v>0</v>
      </c>
    </row>
    <row r="74" spans="1:8" ht="12" customHeight="1">
      <c r="A74" s="85"/>
      <c r="B74" s="103"/>
      <c r="C74" s="90"/>
      <c r="D74" s="3" t="s">
        <v>7</v>
      </c>
      <c r="E74" s="4">
        <v>0</v>
      </c>
      <c r="F74" s="4">
        <v>0</v>
      </c>
      <c r="G74" s="4">
        <v>0</v>
      </c>
      <c r="H74" s="5">
        <f t="shared" si="6"/>
        <v>0</v>
      </c>
    </row>
    <row r="75" spans="1:8" ht="12" customHeight="1">
      <c r="A75" s="85"/>
      <c r="B75" s="103"/>
      <c r="C75" s="112"/>
      <c r="D75" s="3" t="s">
        <v>8</v>
      </c>
      <c r="E75" s="4">
        <f>SUM(E74-E73)</f>
        <v>0</v>
      </c>
      <c r="F75" s="4">
        <f>SUM(F74-F73)</f>
        <v>0</v>
      </c>
      <c r="G75" s="4">
        <f>SUM(G74-G73)</f>
        <v>0</v>
      </c>
      <c r="H75" s="5">
        <f t="shared" si="6"/>
        <v>0</v>
      </c>
    </row>
    <row r="76" spans="1:8" ht="12" customHeight="1">
      <c r="A76" s="85"/>
      <c r="B76" s="103"/>
      <c r="C76" s="75" t="s">
        <v>129</v>
      </c>
      <c r="D76" s="3" t="s">
        <v>58</v>
      </c>
      <c r="E76" s="4">
        <v>0</v>
      </c>
      <c r="F76" s="4">
        <v>0</v>
      </c>
      <c r="G76" s="4">
        <v>0</v>
      </c>
      <c r="H76" s="5">
        <f t="shared" si="6"/>
        <v>0</v>
      </c>
    </row>
    <row r="77" spans="1:8" ht="12" customHeight="1">
      <c r="A77" s="85"/>
      <c r="B77" s="103"/>
      <c r="C77" s="75"/>
      <c r="D77" s="3" t="s">
        <v>59</v>
      </c>
      <c r="E77" s="4">
        <v>0</v>
      </c>
      <c r="F77" s="4">
        <v>0</v>
      </c>
      <c r="G77" s="4">
        <v>0</v>
      </c>
      <c r="H77" s="5">
        <f t="shared" si="6"/>
        <v>0</v>
      </c>
    </row>
    <row r="78" spans="1:8" ht="12" customHeight="1">
      <c r="A78" s="85"/>
      <c r="B78" s="103"/>
      <c r="C78" s="75"/>
      <c r="D78" s="3" t="s">
        <v>60</v>
      </c>
      <c r="E78" s="4">
        <f>SUM(E77-E76)</f>
        <v>0</v>
      </c>
      <c r="F78" s="4">
        <f>SUM(F77-F76)</f>
        <v>0</v>
      </c>
      <c r="G78" s="4">
        <f>SUM(G77-G76)</f>
        <v>0</v>
      </c>
      <c r="H78" s="5">
        <f t="shared" si="6"/>
        <v>0</v>
      </c>
    </row>
    <row r="79" spans="1:8" ht="12" customHeight="1">
      <c r="A79" s="85"/>
      <c r="B79" s="103"/>
      <c r="C79" s="111" t="s">
        <v>126</v>
      </c>
      <c r="D79" s="3" t="s">
        <v>58</v>
      </c>
      <c r="E79" s="4">
        <f>SUM(E70,E76)</f>
        <v>0</v>
      </c>
      <c r="F79" s="4">
        <f>SUM(F70,F73,F76)</f>
        <v>0</v>
      </c>
      <c r="G79" s="4">
        <f>SUM(G70,G76)</f>
        <v>0</v>
      </c>
      <c r="H79" s="5">
        <f t="shared" si="6"/>
        <v>0</v>
      </c>
    </row>
    <row r="80" spans="1:8" ht="12" customHeight="1">
      <c r="A80" s="85"/>
      <c r="B80" s="103"/>
      <c r="C80" s="87"/>
      <c r="D80" s="3" t="s">
        <v>59</v>
      </c>
      <c r="E80" s="4">
        <f>SUM(E71,E77)</f>
        <v>0</v>
      </c>
      <c r="F80" s="4">
        <f>SUM(F71,F74,F77)</f>
        <v>0</v>
      </c>
      <c r="G80" s="4">
        <f>SUM(G71,G77)</f>
        <v>0</v>
      </c>
      <c r="H80" s="5">
        <f t="shared" si="6"/>
        <v>0</v>
      </c>
    </row>
    <row r="81" spans="1:8" ht="12" customHeight="1">
      <c r="A81" s="85"/>
      <c r="B81" s="86"/>
      <c r="C81" s="87"/>
      <c r="D81" s="3" t="s">
        <v>60</v>
      </c>
      <c r="E81" s="4">
        <f>SUM(E72,E78)</f>
        <v>0</v>
      </c>
      <c r="F81" s="4">
        <f>SUM(F72,F75,F78)</f>
        <v>0</v>
      </c>
      <c r="G81" s="4">
        <f>SUM(G72,G78)</f>
        <v>0</v>
      </c>
      <c r="H81" s="5">
        <f t="shared" si="6"/>
        <v>0</v>
      </c>
    </row>
    <row r="82" spans="1:8" ht="12" customHeight="1">
      <c r="A82" s="85"/>
      <c r="B82" s="102" t="s">
        <v>130</v>
      </c>
      <c r="C82" s="75" t="s">
        <v>18</v>
      </c>
      <c r="D82" s="3" t="s">
        <v>6</v>
      </c>
      <c r="E82" s="4">
        <v>0</v>
      </c>
      <c r="F82" s="4">
        <v>0</v>
      </c>
      <c r="G82" s="4">
        <v>0</v>
      </c>
      <c r="H82" s="5">
        <f>SUM(E82:G82)</f>
        <v>0</v>
      </c>
    </row>
    <row r="83" spans="1:8" ht="12" customHeight="1">
      <c r="A83" s="85"/>
      <c r="B83" s="103"/>
      <c r="C83" s="75"/>
      <c r="D83" s="3" t="s">
        <v>7</v>
      </c>
      <c r="E83" s="4">
        <v>0</v>
      </c>
      <c r="F83" s="4">
        <v>0</v>
      </c>
      <c r="G83" s="4">
        <v>0</v>
      </c>
      <c r="H83" s="5">
        <f>SUM(E83:G83)</f>
        <v>0</v>
      </c>
    </row>
    <row r="84" spans="1:8" ht="12" customHeight="1">
      <c r="A84" s="85"/>
      <c r="B84" s="103"/>
      <c r="C84" s="75"/>
      <c r="D84" s="3" t="s">
        <v>8</v>
      </c>
      <c r="E84" s="4">
        <f>SUM(E83-E82)</f>
        <v>0</v>
      </c>
      <c r="F84" s="4">
        <f>SUM(F83-F82)</f>
        <v>0</v>
      </c>
      <c r="G84" s="4">
        <f>SUM(G83-G82)</f>
        <v>0</v>
      </c>
      <c r="H84" s="5">
        <f>SUM(E84:G84)</f>
        <v>0</v>
      </c>
    </row>
    <row r="85" spans="1:8" ht="12" customHeight="1">
      <c r="A85" s="85"/>
      <c r="B85" s="103"/>
      <c r="C85" s="75" t="s">
        <v>131</v>
      </c>
      <c r="D85" s="3" t="s">
        <v>58</v>
      </c>
      <c r="E85" s="4">
        <v>0</v>
      </c>
      <c r="F85" s="4">
        <v>0</v>
      </c>
      <c r="G85" s="4">
        <v>0</v>
      </c>
      <c r="H85" s="5">
        <f t="shared" si="6"/>
        <v>0</v>
      </c>
    </row>
    <row r="86" spans="1:8" ht="12" customHeight="1">
      <c r="A86" s="85"/>
      <c r="B86" s="103"/>
      <c r="C86" s="75"/>
      <c r="D86" s="3" t="s">
        <v>59</v>
      </c>
      <c r="E86" s="4">
        <v>0</v>
      </c>
      <c r="F86" s="4">
        <v>0</v>
      </c>
      <c r="G86" s="4">
        <v>0</v>
      </c>
      <c r="H86" s="5">
        <f t="shared" si="6"/>
        <v>0</v>
      </c>
    </row>
    <row r="87" spans="1:8" ht="12" customHeight="1">
      <c r="A87" s="85"/>
      <c r="B87" s="103"/>
      <c r="C87" s="75"/>
      <c r="D87" s="3" t="s">
        <v>60</v>
      </c>
      <c r="E87" s="4">
        <f>SUM(E86-E85)</f>
        <v>0</v>
      </c>
      <c r="F87" s="4">
        <f>SUM(F86-F85)</f>
        <v>0</v>
      </c>
      <c r="G87" s="4">
        <f>SUM(G86-G85)</f>
        <v>0</v>
      </c>
      <c r="H87" s="5">
        <f t="shared" si="6"/>
        <v>0</v>
      </c>
    </row>
    <row r="88" spans="1:8" ht="12" customHeight="1">
      <c r="A88" s="85"/>
      <c r="B88" s="103"/>
      <c r="C88" s="89" t="s">
        <v>15</v>
      </c>
      <c r="D88" s="3" t="s">
        <v>6</v>
      </c>
      <c r="E88" s="4">
        <v>0</v>
      </c>
      <c r="F88" s="4">
        <v>0</v>
      </c>
      <c r="G88" s="4">
        <v>0</v>
      </c>
      <c r="H88" s="5">
        <f t="shared" si="6"/>
        <v>0</v>
      </c>
    </row>
    <row r="89" spans="1:8" ht="12" customHeight="1">
      <c r="A89" s="85"/>
      <c r="B89" s="103"/>
      <c r="C89" s="90"/>
      <c r="D89" s="3" t="s">
        <v>7</v>
      </c>
      <c r="E89" s="4">
        <v>0</v>
      </c>
      <c r="F89" s="4">
        <v>0</v>
      </c>
      <c r="G89" s="4">
        <v>0</v>
      </c>
      <c r="H89" s="5">
        <f t="shared" si="6"/>
        <v>0</v>
      </c>
    </row>
    <row r="90" spans="1:8" ht="12" customHeight="1">
      <c r="A90" s="85"/>
      <c r="B90" s="103"/>
      <c r="C90" s="112"/>
      <c r="D90" s="3" t="s">
        <v>8</v>
      </c>
      <c r="E90" s="4">
        <f>SUM(E89-E88)</f>
        <v>0</v>
      </c>
      <c r="F90" s="4">
        <f>SUM(F89-F88)</f>
        <v>0</v>
      </c>
      <c r="G90" s="4">
        <f>SUM(G89-G88)</f>
        <v>0</v>
      </c>
      <c r="H90" s="5">
        <f t="shared" si="6"/>
        <v>0</v>
      </c>
    </row>
    <row r="91" spans="1:8" ht="12" customHeight="1">
      <c r="A91" s="85"/>
      <c r="B91" s="103"/>
      <c r="C91" s="75" t="s">
        <v>16</v>
      </c>
      <c r="D91" s="3" t="s">
        <v>6</v>
      </c>
      <c r="E91" s="4">
        <v>0</v>
      </c>
      <c r="F91" s="4">
        <v>0</v>
      </c>
      <c r="G91" s="4">
        <v>0</v>
      </c>
      <c r="H91" s="5">
        <f t="shared" si="6"/>
        <v>0</v>
      </c>
    </row>
    <row r="92" spans="1:8" ht="12" customHeight="1">
      <c r="A92" s="85"/>
      <c r="B92" s="103"/>
      <c r="C92" s="75"/>
      <c r="D92" s="3" t="s">
        <v>7</v>
      </c>
      <c r="E92" s="4">
        <v>0</v>
      </c>
      <c r="F92" s="4">
        <v>0</v>
      </c>
      <c r="G92" s="4">
        <v>0</v>
      </c>
      <c r="H92" s="5">
        <f t="shared" si="6"/>
        <v>0</v>
      </c>
    </row>
    <row r="93" spans="1:8" ht="12" customHeight="1">
      <c r="A93" s="85"/>
      <c r="B93" s="103"/>
      <c r="C93" s="75"/>
      <c r="D93" s="3" t="s">
        <v>8</v>
      </c>
      <c r="E93" s="4">
        <f>SUM(E92-E91)</f>
        <v>0</v>
      </c>
      <c r="F93" s="4">
        <f>SUM(F92-F91)</f>
        <v>0</v>
      </c>
      <c r="G93" s="4">
        <f>SUM(G92-G91)</f>
        <v>0</v>
      </c>
      <c r="H93" s="5">
        <f t="shared" si="6"/>
        <v>0</v>
      </c>
    </row>
    <row r="94" spans="1:8" ht="12" customHeight="1">
      <c r="A94" s="85"/>
      <c r="B94" s="103"/>
      <c r="C94" s="75" t="s">
        <v>17</v>
      </c>
      <c r="D94" s="3" t="s">
        <v>6</v>
      </c>
      <c r="E94" s="4">
        <v>0</v>
      </c>
      <c r="F94" s="4">
        <v>0</v>
      </c>
      <c r="G94" s="4">
        <v>0</v>
      </c>
      <c r="H94" s="5">
        <f>SUM(E94:G94)</f>
        <v>0</v>
      </c>
    </row>
    <row r="95" spans="1:8" ht="12" customHeight="1">
      <c r="A95" s="85"/>
      <c r="B95" s="103"/>
      <c r="C95" s="75"/>
      <c r="D95" s="3" t="s">
        <v>7</v>
      </c>
      <c r="E95" s="4">
        <v>0</v>
      </c>
      <c r="F95" s="4">
        <v>0</v>
      </c>
      <c r="G95" s="4">
        <v>0</v>
      </c>
      <c r="H95" s="5">
        <f>SUM(E95:G95)</f>
        <v>0</v>
      </c>
    </row>
    <row r="96" spans="1:8" ht="12" customHeight="1">
      <c r="A96" s="85"/>
      <c r="B96" s="103"/>
      <c r="C96" s="75"/>
      <c r="D96" s="3" t="s">
        <v>8</v>
      </c>
      <c r="E96" s="4">
        <f>SUM(E95-E94)</f>
        <v>0</v>
      </c>
      <c r="F96" s="4">
        <f>SUM(F95-F94)</f>
        <v>0</v>
      </c>
      <c r="G96" s="4">
        <f>SUM(G95-G94)</f>
        <v>0</v>
      </c>
      <c r="H96" s="5">
        <f>SUM(E96:G96)</f>
        <v>0</v>
      </c>
    </row>
    <row r="97" spans="1:8" ht="12" customHeight="1">
      <c r="A97" s="85"/>
      <c r="B97" s="103"/>
      <c r="C97" s="75" t="s">
        <v>98</v>
      </c>
      <c r="D97" s="3" t="s">
        <v>58</v>
      </c>
      <c r="E97" s="4">
        <v>0</v>
      </c>
      <c r="F97" s="4">
        <v>0</v>
      </c>
      <c r="G97" s="4">
        <v>0</v>
      </c>
      <c r="H97" s="5">
        <f t="shared" si="6"/>
        <v>0</v>
      </c>
    </row>
    <row r="98" spans="1:8" ht="12" customHeight="1">
      <c r="A98" s="85"/>
      <c r="B98" s="103"/>
      <c r="C98" s="75"/>
      <c r="D98" s="3" t="s">
        <v>59</v>
      </c>
      <c r="E98" s="4">
        <v>0</v>
      </c>
      <c r="F98" s="4">
        <v>0</v>
      </c>
      <c r="G98" s="4">
        <v>0</v>
      </c>
      <c r="H98" s="5">
        <f t="shared" si="6"/>
        <v>0</v>
      </c>
    </row>
    <row r="99" spans="1:8" ht="12" customHeight="1">
      <c r="A99" s="85"/>
      <c r="B99" s="103"/>
      <c r="C99" s="75"/>
      <c r="D99" s="3" t="s">
        <v>60</v>
      </c>
      <c r="E99" s="4">
        <f>SUM(E98-E97)</f>
        <v>0</v>
      </c>
      <c r="F99" s="4">
        <f>SUM(F98-F97)</f>
        <v>0</v>
      </c>
      <c r="G99" s="4">
        <f>SUM(G98-G97)</f>
        <v>0</v>
      </c>
      <c r="H99" s="5">
        <f t="shared" si="6"/>
        <v>0</v>
      </c>
    </row>
    <row r="100" spans="1:8" ht="12" customHeight="1">
      <c r="A100" s="85"/>
      <c r="B100" s="103"/>
      <c r="C100" s="111" t="s">
        <v>126</v>
      </c>
      <c r="D100" s="3" t="s">
        <v>58</v>
      </c>
      <c r="E100" s="4">
        <f>SUM(E97)</f>
        <v>0</v>
      </c>
      <c r="F100" s="4">
        <f>SUM(F82,F85,F88,F91,F94,F97)</f>
        <v>0</v>
      </c>
      <c r="G100" s="4">
        <f>SUM(G97)</f>
        <v>0</v>
      </c>
      <c r="H100" s="5">
        <f>SUM(H82,H85,H88,H91,H94,H97)</f>
        <v>0</v>
      </c>
    </row>
    <row r="101" spans="1:8" ht="12" customHeight="1">
      <c r="A101" s="85"/>
      <c r="B101" s="103"/>
      <c r="C101" s="87"/>
      <c r="D101" s="3" t="s">
        <v>132</v>
      </c>
      <c r="E101" s="4">
        <f>SUM(,E98)</f>
        <v>0</v>
      </c>
      <c r="F101" s="4">
        <f>SUM(F83,F86,F89,F92,F95,F98)</f>
        <v>0</v>
      </c>
      <c r="G101" s="4">
        <f>SUM(,G98)</f>
        <v>0</v>
      </c>
      <c r="H101" s="5">
        <f>SUM(H83,H86,H89,H92,H95,H98)</f>
        <v>0</v>
      </c>
    </row>
    <row r="102" spans="1:8" ht="12" customHeight="1">
      <c r="A102" s="85"/>
      <c r="B102" s="86"/>
      <c r="C102" s="87"/>
      <c r="D102" s="3" t="s">
        <v>60</v>
      </c>
      <c r="E102" s="4">
        <f>SUM(E99)</f>
        <v>0</v>
      </c>
      <c r="F102" s="4">
        <f>SUM(F84,F87,F90,F93,F96,F99)</f>
        <v>0</v>
      </c>
      <c r="G102" s="4">
        <f>SUM(G99)</f>
        <v>0</v>
      </c>
      <c r="H102" s="5">
        <f>SUM(H84,H87,H90,H93,H96,H99)</f>
        <v>0</v>
      </c>
    </row>
    <row r="103" spans="1:8" ht="16.5" customHeight="1">
      <c r="A103" s="85"/>
      <c r="B103" s="96" t="s">
        <v>62</v>
      </c>
      <c r="C103" s="113"/>
      <c r="D103" s="3" t="s">
        <v>58</v>
      </c>
      <c r="E103" s="4">
        <f aca="true" t="shared" si="7" ref="E103:G105">SUM(E67,E79,E100)</f>
        <v>0</v>
      </c>
      <c r="F103" s="4">
        <f t="shared" si="7"/>
        <v>0</v>
      </c>
      <c r="G103" s="4">
        <f t="shared" si="7"/>
        <v>0</v>
      </c>
      <c r="H103" s="5">
        <f>SUM(E103:G103)</f>
        <v>0</v>
      </c>
    </row>
    <row r="104" spans="1:8" ht="16.5" customHeight="1">
      <c r="A104" s="85"/>
      <c r="B104" s="96"/>
      <c r="C104" s="113"/>
      <c r="D104" s="3" t="s">
        <v>59</v>
      </c>
      <c r="E104" s="4">
        <f t="shared" si="7"/>
        <v>0</v>
      </c>
      <c r="F104" s="4">
        <f t="shared" si="7"/>
        <v>25801310</v>
      </c>
      <c r="G104" s="4">
        <f t="shared" si="7"/>
        <v>0</v>
      </c>
      <c r="H104" s="5">
        <f>SUM(E104:G104)</f>
        <v>25801310</v>
      </c>
    </row>
    <row r="105" spans="1:8" ht="16.5" customHeight="1" thickBot="1">
      <c r="A105" s="118"/>
      <c r="B105" s="114"/>
      <c r="C105" s="115"/>
      <c r="D105" s="6" t="s">
        <v>60</v>
      </c>
      <c r="E105" s="7">
        <f t="shared" si="7"/>
        <v>0</v>
      </c>
      <c r="F105" s="7">
        <f t="shared" si="7"/>
        <v>25801310</v>
      </c>
      <c r="G105" s="7">
        <f t="shared" si="7"/>
        <v>0</v>
      </c>
      <c r="H105" s="8">
        <f>SUM(E105:G105)</f>
        <v>25801310</v>
      </c>
    </row>
    <row r="106" spans="1:8" ht="12" customHeight="1">
      <c r="A106" s="110" t="s">
        <v>133</v>
      </c>
      <c r="B106" s="110"/>
      <c r="C106" s="110"/>
      <c r="D106" s="110"/>
      <c r="E106" s="110"/>
      <c r="F106" s="110"/>
      <c r="G106" s="110"/>
      <c r="H106" s="110"/>
    </row>
    <row r="107" spans="1:8" ht="18" customHeight="1" thickBot="1">
      <c r="A107" s="1" t="s">
        <v>118</v>
      </c>
      <c r="H107" s="2" t="s">
        <v>46</v>
      </c>
    </row>
    <row r="108" spans="1:8" ht="18" customHeight="1">
      <c r="A108" s="78" t="s">
        <v>47</v>
      </c>
      <c r="B108" s="79"/>
      <c r="C108" s="79"/>
      <c r="D108" s="79" t="s">
        <v>48</v>
      </c>
      <c r="E108" s="79" t="s">
        <v>49</v>
      </c>
      <c r="F108" s="79" t="s">
        <v>50</v>
      </c>
      <c r="G108" s="79" t="s">
        <v>51</v>
      </c>
      <c r="H108" s="82" t="s">
        <v>52</v>
      </c>
    </row>
    <row r="109" spans="1:8" ht="18" customHeight="1" thickBot="1">
      <c r="A109" s="28" t="s">
        <v>53</v>
      </c>
      <c r="B109" s="29" t="s">
        <v>54</v>
      </c>
      <c r="C109" s="29" t="s">
        <v>55</v>
      </c>
      <c r="D109" s="116"/>
      <c r="E109" s="116"/>
      <c r="F109" s="116"/>
      <c r="G109" s="116"/>
      <c r="H109" s="117"/>
    </row>
    <row r="110" spans="1:8" ht="18" customHeight="1">
      <c r="A110" s="119" t="s">
        <v>134</v>
      </c>
      <c r="B110" s="120" t="s">
        <v>135</v>
      </c>
      <c r="C110" s="121" t="s">
        <v>136</v>
      </c>
      <c r="D110" s="30" t="s">
        <v>58</v>
      </c>
      <c r="E110" s="31">
        <v>0</v>
      </c>
      <c r="F110" s="31">
        <v>0</v>
      </c>
      <c r="G110" s="31">
        <v>0</v>
      </c>
      <c r="H110" s="32">
        <f aca="true" t="shared" si="8" ref="H110:H130">SUM(E110:G110)</f>
        <v>0</v>
      </c>
    </row>
    <row r="111" spans="1:8" ht="18" customHeight="1">
      <c r="A111" s="85"/>
      <c r="B111" s="75"/>
      <c r="C111" s="75"/>
      <c r="D111" s="3" t="s">
        <v>59</v>
      </c>
      <c r="E111" s="4">
        <v>0</v>
      </c>
      <c r="F111" s="4">
        <v>0</v>
      </c>
      <c r="G111" s="4">
        <v>0</v>
      </c>
      <c r="H111" s="5">
        <f t="shared" si="8"/>
        <v>0</v>
      </c>
    </row>
    <row r="112" spans="1:8" ht="18" customHeight="1">
      <c r="A112" s="85"/>
      <c r="B112" s="75"/>
      <c r="C112" s="75"/>
      <c r="D112" s="3" t="s">
        <v>60</v>
      </c>
      <c r="E112" s="4">
        <f>SUM(E111-E110)</f>
        <v>0</v>
      </c>
      <c r="F112" s="4">
        <f>SUM(F111-F110)</f>
        <v>0</v>
      </c>
      <c r="G112" s="4">
        <f>SUM(G111-G110)</f>
        <v>0</v>
      </c>
      <c r="H112" s="5">
        <f t="shared" si="8"/>
        <v>0</v>
      </c>
    </row>
    <row r="113" spans="1:8" ht="18" customHeight="1">
      <c r="A113" s="85"/>
      <c r="B113" s="75"/>
      <c r="C113" s="75" t="s">
        <v>137</v>
      </c>
      <c r="D113" s="3" t="s">
        <v>58</v>
      </c>
      <c r="E113" s="4">
        <v>0</v>
      </c>
      <c r="F113" s="4">
        <v>0</v>
      </c>
      <c r="G113" s="4">
        <v>0</v>
      </c>
      <c r="H113" s="5">
        <f t="shared" si="8"/>
        <v>0</v>
      </c>
    </row>
    <row r="114" spans="1:8" ht="18" customHeight="1">
      <c r="A114" s="85"/>
      <c r="B114" s="75"/>
      <c r="C114" s="75"/>
      <c r="D114" s="3" t="s">
        <v>59</v>
      </c>
      <c r="E114" s="4">
        <v>0</v>
      </c>
      <c r="F114" s="4">
        <v>0</v>
      </c>
      <c r="G114" s="4">
        <v>0</v>
      </c>
      <c r="H114" s="5">
        <f t="shared" si="8"/>
        <v>0</v>
      </c>
    </row>
    <row r="115" spans="1:8" ht="18" customHeight="1">
      <c r="A115" s="85"/>
      <c r="B115" s="75"/>
      <c r="C115" s="75"/>
      <c r="D115" s="3" t="s">
        <v>60</v>
      </c>
      <c r="E115" s="4">
        <f>SUM(E114-E113)</f>
        <v>0</v>
      </c>
      <c r="F115" s="4">
        <f>SUM(F114-F113)</f>
        <v>0</v>
      </c>
      <c r="G115" s="4">
        <f>SUM(G114-G113)</f>
        <v>0</v>
      </c>
      <c r="H115" s="5">
        <f t="shared" si="8"/>
        <v>0</v>
      </c>
    </row>
    <row r="116" spans="1:8" ht="18" customHeight="1">
      <c r="A116" s="85"/>
      <c r="B116" s="75"/>
      <c r="C116" s="74" t="s">
        <v>138</v>
      </c>
      <c r="D116" s="3" t="s">
        <v>58</v>
      </c>
      <c r="E116" s="4">
        <v>0</v>
      </c>
      <c r="F116" s="4">
        <v>0</v>
      </c>
      <c r="G116" s="4">
        <v>0</v>
      </c>
      <c r="H116" s="5">
        <f t="shared" si="8"/>
        <v>0</v>
      </c>
    </row>
    <row r="117" spans="1:8" ht="18" customHeight="1">
      <c r="A117" s="85"/>
      <c r="B117" s="75"/>
      <c r="C117" s="75"/>
      <c r="D117" s="3" t="s">
        <v>59</v>
      </c>
      <c r="E117" s="4">
        <v>0</v>
      </c>
      <c r="F117" s="4">
        <v>0</v>
      </c>
      <c r="G117" s="4">
        <v>0</v>
      </c>
      <c r="H117" s="5">
        <f t="shared" si="8"/>
        <v>0</v>
      </c>
    </row>
    <row r="118" spans="1:8" ht="18" customHeight="1">
      <c r="A118" s="85"/>
      <c r="B118" s="75"/>
      <c r="C118" s="75"/>
      <c r="D118" s="3" t="s">
        <v>60</v>
      </c>
      <c r="E118" s="4">
        <f>SUM(E117-E116)</f>
        <v>0</v>
      </c>
      <c r="F118" s="4">
        <f>SUM(F117-F116)</f>
        <v>0</v>
      </c>
      <c r="G118" s="4">
        <f>SUM(G117-G116)</f>
        <v>0</v>
      </c>
      <c r="H118" s="5">
        <f t="shared" si="8"/>
        <v>0</v>
      </c>
    </row>
    <row r="119" spans="1:8" ht="18" customHeight="1">
      <c r="A119" s="85"/>
      <c r="B119" s="111" t="s">
        <v>126</v>
      </c>
      <c r="C119" s="111"/>
      <c r="D119" s="3" t="s">
        <v>58</v>
      </c>
      <c r="E119" s="4">
        <f>SUM(E110,E113,E116)</f>
        <v>0</v>
      </c>
      <c r="F119" s="4">
        <f>SUM(F110,F113,F116)</f>
        <v>0</v>
      </c>
      <c r="G119" s="4">
        <f>SUM(G110,G113,G116)</f>
        <v>0</v>
      </c>
      <c r="H119" s="5">
        <f t="shared" si="8"/>
        <v>0</v>
      </c>
    </row>
    <row r="120" spans="1:8" ht="18" customHeight="1">
      <c r="A120" s="85"/>
      <c r="B120" s="111"/>
      <c r="C120" s="111"/>
      <c r="D120" s="3" t="s">
        <v>59</v>
      </c>
      <c r="E120" s="4">
        <f aca="true" t="shared" si="9" ref="E120:G121">SUM(E111,E114,E117)</f>
        <v>0</v>
      </c>
      <c r="F120" s="4">
        <f t="shared" si="9"/>
        <v>0</v>
      </c>
      <c r="G120" s="4">
        <f t="shared" si="9"/>
        <v>0</v>
      </c>
      <c r="H120" s="5">
        <f t="shared" si="8"/>
        <v>0</v>
      </c>
    </row>
    <row r="121" spans="1:8" ht="18" customHeight="1">
      <c r="A121" s="85"/>
      <c r="B121" s="111"/>
      <c r="C121" s="111"/>
      <c r="D121" s="3" t="s">
        <v>60</v>
      </c>
      <c r="E121" s="4">
        <f t="shared" si="9"/>
        <v>0</v>
      </c>
      <c r="F121" s="4">
        <f t="shared" si="9"/>
        <v>0</v>
      </c>
      <c r="G121" s="4">
        <f t="shared" si="9"/>
        <v>0</v>
      </c>
      <c r="H121" s="5">
        <f t="shared" si="8"/>
        <v>0</v>
      </c>
    </row>
    <row r="122" spans="1:8" ht="18" customHeight="1">
      <c r="A122" s="93" t="s">
        <v>139</v>
      </c>
      <c r="B122" s="102" t="s">
        <v>140</v>
      </c>
      <c r="C122" s="74" t="s">
        <v>141</v>
      </c>
      <c r="D122" s="3" t="s">
        <v>58</v>
      </c>
      <c r="E122" s="4">
        <v>0</v>
      </c>
      <c r="F122" s="4">
        <v>0</v>
      </c>
      <c r="G122" s="4">
        <v>0</v>
      </c>
      <c r="H122" s="5">
        <f t="shared" si="8"/>
        <v>0</v>
      </c>
    </row>
    <row r="123" spans="1:8" ht="18" customHeight="1">
      <c r="A123" s="122"/>
      <c r="B123" s="103"/>
      <c r="C123" s="75"/>
      <c r="D123" s="3" t="s">
        <v>59</v>
      </c>
      <c r="E123" s="4">
        <v>0</v>
      </c>
      <c r="F123" s="4">
        <v>0</v>
      </c>
      <c r="G123" s="4">
        <v>0</v>
      </c>
      <c r="H123" s="5">
        <f t="shared" si="8"/>
        <v>0</v>
      </c>
    </row>
    <row r="124" spans="1:8" ht="18" customHeight="1">
      <c r="A124" s="122"/>
      <c r="B124" s="103"/>
      <c r="C124" s="75"/>
      <c r="D124" s="3" t="s">
        <v>60</v>
      </c>
      <c r="E124" s="4">
        <f>SUM(E123-E122)</f>
        <v>0</v>
      </c>
      <c r="F124" s="4">
        <f>SUM(F123-F122)</f>
        <v>0</v>
      </c>
      <c r="G124" s="4">
        <f>SUM(G123-G122)</f>
        <v>0</v>
      </c>
      <c r="H124" s="5">
        <f t="shared" si="8"/>
        <v>0</v>
      </c>
    </row>
    <row r="125" spans="1:8" ht="18" customHeight="1">
      <c r="A125" s="122"/>
      <c r="B125" s="103"/>
      <c r="C125" s="74" t="s">
        <v>142</v>
      </c>
      <c r="D125" s="3" t="s">
        <v>58</v>
      </c>
      <c r="E125" s="4">
        <v>0</v>
      </c>
      <c r="F125" s="4">
        <v>0</v>
      </c>
      <c r="G125" s="4">
        <v>0</v>
      </c>
      <c r="H125" s="5">
        <f t="shared" si="8"/>
        <v>0</v>
      </c>
    </row>
    <row r="126" spans="1:8" ht="18" customHeight="1">
      <c r="A126" s="122"/>
      <c r="B126" s="103"/>
      <c r="C126" s="75"/>
      <c r="D126" s="3" t="s">
        <v>59</v>
      </c>
      <c r="E126" s="4">
        <v>0</v>
      </c>
      <c r="F126" s="4">
        <v>0</v>
      </c>
      <c r="G126" s="4">
        <v>0</v>
      </c>
      <c r="H126" s="5">
        <f t="shared" si="8"/>
        <v>0</v>
      </c>
    </row>
    <row r="127" spans="1:8" ht="18" customHeight="1">
      <c r="A127" s="122"/>
      <c r="B127" s="103"/>
      <c r="C127" s="75"/>
      <c r="D127" s="3" t="s">
        <v>60</v>
      </c>
      <c r="E127" s="4">
        <f>SUM(E126-E125)</f>
        <v>0</v>
      </c>
      <c r="F127" s="4">
        <f>SUM(F126-F125)</f>
        <v>0</v>
      </c>
      <c r="G127" s="4">
        <f>SUM(G126-G125)</f>
        <v>0</v>
      </c>
      <c r="H127" s="5">
        <f t="shared" si="8"/>
        <v>0</v>
      </c>
    </row>
    <row r="128" spans="1:8" ht="18" customHeight="1">
      <c r="A128" s="122"/>
      <c r="B128" s="103"/>
      <c r="C128" s="74" t="s">
        <v>143</v>
      </c>
      <c r="D128" s="3" t="s">
        <v>58</v>
      </c>
      <c r="E128" s="4">
        <v>0</v>
      </c>
      <c r="F128" s="4">
        <v>0</v>
      </c>
      <c r="G128" s="4">
        <v>0</v>
      </c>
      <c r="H128" s="5">
        <f t="shared" si="8"/>
        <v>0</v>
      </c>
    </row>
    <row r="129" spans="1:8" ht="18" customHeight="1">
      <c r="A129" s="122"/>
      <c r="B129" s="103"/>
      <c r="C129" s="75"/>
      <c r="D129" s="3" t="s">
        <v>59</v>
      </c>
      <c r="E129" s="4">
        <v>0</v>
      </c>
      <c r="F129" s="4">
        <v>0</v>
      </c>
      <c r="G129" s="4">
        <v>0</v>
      </c>
      <c r="H129" s="5">
        <f t="shared" si="8"/>
        <v>0</v>
      </c>
    </row>
    <row r="130" spans="1:8" ht="18" customHeight="1">
      <c r="A130" s="122"/>
      <c r="B130" s="103"/>
      <c r="C130" s="75"/>
      <c r="D130" s="3" t="s">
        <v>60</v>
      </c>
      <c r="E130" s="4">
        <f>SUM(E129-E128)</f>
        <v>0</v>
      </c>
      <c r="F130" s="4">
        <f>SUM(F129-F128)</f>
        <v>0</v>
      </c>
      <c r="G130" s="4">
        <f>SUM(G129-G128)</f>
        <v>0</v>
      </c>
      <c r="H130" s="5">
        <f t="shared" si="8"/>
        <v>0</v>
      </c>
    </row>
    <row r="131" spans="1:8" ht="18" customHeight="1">
      <c r="A131" s="122"/>
      <c r="B131" s="111" t="s">
        <v>126</v>
      </c>
      <c r="C131" s="111"/>
      <c r="D131" s="3" t="s">
        <v>58</v>
      </c>
      <c r="E131" s="4">
        <f>SUM(E122,E125,E128)</f>
        <v>0</v>
      </c>
      <c r="F131" s="4">
        <f>SUM(F122,F125,F128)</f>
        <v>0</v>
      </c>
      <c r="G131" s="4">
        <f>SUM(G122,G125,G128)</f>
        <v>0</v>
      </c>
      <c r="H131" s="5">
        <f>SUM(H122,H125,H128)</f>
        <v>0</v>
      </c>
    </row>
    <row r="132" spans="1:8" ht="18" customHeight="1">
      <c r="A132" s="122"/>
      <c r="B132" s="111"/>
      <c r="C132" s="111"/>
      <c r="D132" s="3" t="s">
        <v>59</v>
      </c>
      <c r="E132" s="4">
        <f aca="true" t="shared" si="10" ref="E132:H133">SUM(E123,E126,E129)</f>
        <v>0</v>
      </c>
      <c r="F132" s="4">
        <f t="shared" si="10"/>
        <v>0</v>
      </c>
      <c r="G132" s="4">
        <f t="shared" si="10"/>
        <v>0</v>
      </c>
      <c r="H132" s="5">
        <f t="shared" si="10"/>
        <v>0</v>
      </c>
    </row>
    <row r="133" spans="1:8" ht="18" customHeight="1">
      <c r="A133" s="84"/>
      <c r="B133" s="111"/>
      <c r="C133" s="111"/>
      <c r="D133" s="3" t="s">
        <v>60</v>
      </c>
      <c r="E133" s="4">
        <f t="shared" si="10"/>
        <v>0</v>
      </c>
      <c r="F133" s="4">
        <f t="shared" si="10"/>
        <v>0</v>
      </c>
      <c r="G133" s="4">
        <f t="shared" si="10"/>
        <v>0</v>
      </c>
      <c r="H133" s="5">
        <f t="shared" si="10"/>
        <v>0</v>
      </c>
    </row>
    <row r="134" spans="1:8" ht="18" customHeight="1">
      <c r="A134" s="88" t="s">
        <v>228</v>
      </c>
      <c r="B134" s="75" t="s">
        <v>228</v>
      </c>
      <c r="C134" s="74" t="s">
        <v>229</v>
      </c>
      <c r="D134" s="3" t="s">
        <v>6</v>
      </c>
      <c r="E134" s="4">
        <v>0</v>
      </c>
      <c r="F134" s="4">
        <v>0</v>
      </c>
      <c r="G134" s="4">
        <v>0</v>
      </c>
      <c r="H134" s="5">
        <f>SUM(E134:G134)</f>
        <v>0</v>
      </c>
    </row>
    <row r="135" spans="1:8" ht="18" customHeight="1">
      <c r="A135" s="88"/>
      <c r="B135" s="75"/>
      <c r="C135" s="75"/>
      <c r="D135" s="3" t="s">
        <v>7</v>
      </c>
      <c r="E135" s="4">
        <v>0</v>
      </c>
      <c r="F135" s="4">
        <v>106421533</v>
      </c>
      <c r="G135" s="4">
        <v>0</v>
      </c>
      <c r="H135" s="5">
        <f>SUM(E135:G135)</f>
        <v>106421533</v>
      </c>
    </row>
    <row r="136" spans="1:8" ht="18" customHeight="1">
      <c r="A136" s="88"/>
      <c r="B136" s="75"/>
      <c r="C136" s="75"/>
      <c r="D136" s="3" t="s">
        <v>8</v>
      </c>
      <c r="E136" s="4">
        <f>SUM(E135-E134)</f>
        <v>0</v>
      </c>
      <c r="F136" s="4">
        <f>SUM(F135-F134)</f>
        <v>106421533</v>
      </c>
      <c r="G136" s="4">
        <f>SUM(G135-G134)</f>
        <v>0</v>
      </c>
      <c r="H136" s="5">
        <f>SUM(E136:G136)</f>
        <v>106421533</v>
      </c>
    </row>
    <row r="137" spans="1:8" ht="18" customHeight="1">
      <c r="A137" s="88" t="s">
        <v>144</v>
      </c>
      <c r="B137" s="75" t="s">
        <v>144</v>
      </c>
      <c r="C137" s="75" t="s">
        <v>144</v>
      </c>
      <c r="D137" s="3" t="s">
        <v>58</v>
      </c>
      <c r="E137" s="4">
        <v>0</v>
      </c>
      <c r="F137" s="4">
        <v>0</v>
      </c>
      <c r="G137" s="4">
        <v>0</v>
      </c>
      <c r="H137" s="5">
        <f aca="true" t="shared" si="11" ref="H137:H142">SUM(E137:G137)</f>
        <v>0</v>
      </c>
    </row>
    <row r="138" spans="1:8" ht="18" customHeight="1">
      <c r="A138" s="88"/>
      <c r="B138" s="75"/>
      <c r="C138" s="75"/>
      <c r="D138" s="3" t="s">
        <v>59</v>
      </c>
      <c r="E138" s="4">
        <v>0</v>
      </c>
      <c r="F138" s="4">
        <v>0</v>
      </c>
      <c r="G138" s="4">
        <v>0</v>
      </c>
      <c r="H138" s="5">
        <f t="shared" si="11"/>
        <v>0</v>
      </c>
    </row>
    <row r="139" spans="1:8" ht="18" customHeight="1">
      <c r="A139" s="88"/>
      <c r="B139" s="75"/>
      <c r="C139" s="75"/>
      <c r="D139" s="3" t="s">
        <v>60</v>
      </c>
      <c r="E139" s="4">
        <f>SUM(E138-E137)</f>
        <v>0</v>
      </c>
      <c r="F139" s="4">
        <f>SUM(F138-F137)</f>
        <v>0</v>
      </c>
      <c r="G139" s="4">
        <f>SUM(G138-G137)</f>
        <v>0</v>
      </c>
      <c r="H139" s="5">
        <f t="shared" si="11"/>
        <v>0</v>
      </c>
    </row>
    <row r="140" spans="1:8" ht="18" customHeight="1">
      <c r="A140" s="88" t="s">
        <v>145</v>
      </c>
      <c r="B140" s="75" t="s">
        <v>145</v>
      </c>
      <c r="C140" s="75" t="s">
        <v>145</v>
      </c>
      <c r="D140" s="3" t="s">
        <v>58</v>
      </c>
      <c r="E140" s="4">
        <v>0</v>
      </c>
      <c r="F140" s="4">
        <v>0</v>
      </c>
      <c r="G140" s="4">
        <v>0</v>
      </c>
      <c r="H140" s="5">
        <f t="shared" si="11"/>
        <v>0</v>
      </c>
    </row>
    <row r="141" spans="1:8" ht="18" customHeight="1">
      <c r="A141" s="88"/>
      <c r="B141" s="75"/>
      <c r="C141" s="75"/>
      <c r="D141" s="3" t="s">
        <v>59</v>
      </c>
      <c r="E141" s="4">
        <v>0</v>
      </c>
      <c r="F141" s="4">
        <v>0</v>
      </c>
      <c r="G141" s="4">
        <v>0</v>
      </c>
      <c r="H141" s="5">
        <f t="shared" si="11"/>
        <v>0</v>
      </c>
    </row>
    <row r="142" spans="1:8" ht="18" customHeight="1" thickBot="1">
      <c r="A142" s="88"/>
      <c r="B142" s="75"/>
      <c r="C142" s="75"/>
      <c r="D142" s="3" t="s">
        <v>60</v>
      </c>
      <c r="E142" s="4">
        <f>SUM(E141-E140)</f>
        <v>0</v>
      </c>
      <c r="F142" s="4">
        <f>SUM(F141-F140)</f>
        <v>0</v>
      </c>
      <c r="G142" s="4">
        <f>SUM(G141-G140)</f>
        <v>0</v>
      </c>
      <c r="H142" s="8">
        <f t="shared" si="11"/>
        <v>0</v>
      </c>
    </row>
    <row r="143" spans="1:8" ht="18" customHeight="1">
      <c r="A143" s="105" t="s">
        <v>116</v>
      </c>
      <c r="B143" s="106"/>
      <c r="C143" s="106"/>
      <c r="D143" s="9" t="s">
        <v>58</v>
      </c>
      <c r="E143" s="24">
        <f>SUM(E103,E119,E131,E137,E140)</f>
        <v>0</v>
      </c>
      <c r="F143" s="24">
        <f>SUM(F103,F119,F131,F134,F137,F140)</f>
        <v>0</v>
      </c>
      <c r="G143" s="24">
        <f>SUM(G103,G119,G131,G137,G140)</f>
        <v>0</v>
      </c>
      <c r="H143" s="25">
        <f>SUM(H103,H119,H131,H137,H140)</f>
        <v>0</v>
      </c>
    </row>
    <row r="144" spans="1:8" ht="18" customHeight="1">
      <c r="A144" s="107"/>
      <c r="B144" s="87"/>
      <c r="C144" s="87"/>
      <c r="D144" s="10" t="s">
        <v>59</v>
      </c>
      <c r="E144" s="26">
        <f>SUM(E104,E120,E132,E138,E141)</f>
        <v>0</v>
      </c>
      <c r="F144" s="26">
        <f>SUM(F104,F120,F132,F135,F138,F141)</f>
        <v>132222843</v>
      </c>
      <c r="G144" s="26">
        <f>SUM(G104,G120,G132,G138,G141)</f>
        <v>0</v>
      </c>
      <c r="H144" s="27">
        <f>SUM(H104,H120,H132,H135,H138,H141)</f>
        <v>132222843</v>
      </c>
    </row>
    <row r="145" spans="1:8" ht="18" customHeight="1" thickBot="1">
      <c r="A145" s="108"/>
      <c r="B145" s="109"/>
      <c r="C145" s="109"/>
      <c r="D145" s="14" t="s">
        <v>60</v>
      </c>
      <c r="E145" s="19">
        <f>SUM(E144-E143)</f>
        <v>0</v>
      </c>
      <c r="F145" s="19">
        <f>SUM(F144-F143)</f>
        <v>132222843</v>
      </c>
      <c r="G145" s="19">
        <f>SUM(G144-G143)</f>
        <v>0</v>
      </c>
      <c r="H145" s="20">
        <f>SUM(E145:G145)</f>
        <v>132222843</v>
      </c>
    </row>
    <row r="146" spans="1:8" ht="18" customHeight="1" thickBot="1">
      <c r="A146" s="34" t="s">
        <v>110</v>
      </c>
      <c r="B146" s="10" t="s">
        <v>110</v>
      </c>
      <c r="C146" s="10" t="s">
        <v>110</v>
      </c>
      <c r="D146" s="10" t="s">
        <v>59</v>
      </c>
      <c r="E146" s="17">
        <v>0</v>
      </c>
      <c r="F146" s="17">
        <f>F46-F144</f>
        <v>20200</v>
      </c>
      <c r="G146" s="17">
        <v>0</v>
      </c>
      <c r="H146" s="18">
        <f>SUM(E146:G146)</f>
        <v>20200</v>
      </c>
    </row>
    <row r="147" spans="1:8" ht="18" customHeight="1">
      <c r="A147" s="105" t="s">
        <v>146</v>
      </c>
      <c r="B147" s="106"/>
      <c r="C147" s="106"/>
      <c r="D147" s="9" t="s">
        <v>58</v>
      </c>
      <c r="E147" s="24">
        <f>SUM(E143)</f>
        <v>0</v>
      </c>
      <c r="F147" s="24">
        <f>SUM(F143)</f>
        <v>0</v>
      </c>
      <c r="G147" s="24">
        <f>SUM(G143)</f>
        <v>0</v>
      </c>
      <c r="H147" s="25">
        <f>SUM(E147:G147)</f>
        <v>0</v>
      </c>
    </row>
    <row r="148" spans="1:8" ht="18" customHeight="1">
      <c r="A148" s="107"/>
      <c r="B148" s="87"/>
      <c r="C148" s="87"/>
      <c r="D148" s="10" t="s">
        <v>59</v>
      </c>
      <c r="E148" s="17">
        <f>SUM(E144,E146)</f>
        <v>0</v>
      </c>
      <c r="F148" s="17">
        <f>SUM(F144,F146)</f>
        <v>132243043</v>
      </c>
      <c r="G148" s="17">
        <f>SUM(G144,G146)</f>
        <v>0</v>
      </c>
      <c r="H148" s="18">
        <f>SUM(E148:G148)</f>
        <v>132243043</v>
      </c>
    </row>
    <row r="149" spans="1:8" ht="18" customHeight="1" thickBot="1">
      <c r="A149" s="108"/>
      <c r="B149" s="109"/>
      <c r="C149" s="109"/>
      <c r="D149" s="14" t="s">
        <v>60</v>
      </c>
      <c r="E149" s="19">
        <f>SUM(E148-E147)</f>
        <v>0</v>
      </c>
      <c r="F149" s="19">
        <f>SUM(F148-F147)</f>
        <v>132243043</v>
      </c>
      <c r="G149" s="19">
        <f>SUM(G148-G147)</f>
        <v>0</v>
      </c>
      <c r="H149" s="20">
        <f>SUM(E149:G149)</f>
        <v>132243043</v>
      </c>
    </row>
    <row r="150" spans="1:8" ht="12" customHeight="1">
      <c r="A150" s="110" t="s">
        <v>100</v>
      </c>
      <c r="B150" s="110"/>
      <c r="C150" s="110"/>
      <c r="D150" s="110"/>
      <c r="E150" s="110"/>
      <c r="F150" s="110"/>
      <c r="G150" s="110"/>
      <c r="H150" s="110"/>
    </row>
  </sheetData>
  <sheetProtection/>
  <mergeCells count="91">
    <mergeCell ref="C134:C136"/>
    <mergeCell ref="A143:C145"/>
    <mergeCell ref="A147:C149"/>
    <mergeCell ref="A150:H150"/>
    <mergeCell ref="A137:A139"/>
    <mergeCell ref="B137:B139"/>
    <mergeCell ref="C137:C139"/>
    <mergeCell ref="A140:A142"/>
    <mergeCell ref="B140:B142"/>
    <mergeCell ref="C140:C142"/>
    <mergeCell ref="A122:A133"/>
    <mergeCell ref="B122:B130"/>
    <mergeCell ref="C122:C124"/>
    <mergeCell ref="C125:C127"/>
    <mergeCell ref="C128:C130"/>
    <mergeCell ref="B131:C133"/>
    <mergeCell ref="A134:A136"/>
    <mergeCell ref="B134:B136"/>
    <mergeCell ref="A110:A121"/>
    <mergeCell ref="B110:B118"/>
    <mergeCell ref="C110:C112"/>
    <mergeCell ref="C113:C115"/>
    <mergeCell ref="C116:C118"/>
    <mergeCell ref="B119:C121"/>
    <mergeCell ref="B103:C105"/>
    <mergeCell ref="A106:H106"/>
    <mergeCell ref="A108:C108"/>
    <mergeCell ref="D108:D109"/>
    <mergeCell ref="E108:E109"/>
    <mergeCell ref="F108:F109"/>
    <mergeCell ref="G108:G109"/>
    <mergeCell ref="H108:H109"/>
    <mergeCell ref="A52:A105"/>
    <mergeCell ref="B52:B69"/>
    <mergeCell ref="C76:C78"/>
    <mergeCell ref="C79:C81"/>
    <mergeCell ref="C85:C87"/>
    <mergeCell ref="C97:C99"/>
    <mergeCell ref="C100:C102"/>
    <mergeCell ref="B70:B81"/>
    <mergeCell ref="C70:C72"/>
    <mergeCell ref="C73:C75"/>
    <mergeCell ref="C88:C90"/>
    <mergeCell ref="C82:C84"/>
    <mergeCell ref="C52:C54"/>
    <mergeCell ref="C55:C57"/>
    <mergeCell ref="C58:C60"/>
    <mergeCell ref="C61:C63"/>
    <mergeCell ref="C64:C66"/>
    <mergeCell ref="C67:C69"/>
    <mergeCell ref="A45:C47"/>
    <mergeCell ref="A48:H48"/>
    <mergeCell ref="A50:C50"/>
    <mergeCell ref="D50:D51"/>
    <mergeCell ref="E50:E51"/>
    <mergeCell ref="F50:F51"/>
    <mergeCell ref="G50:G51"/>
    <mergeCell ref="H50:H51"/>
    <mergeCell ref="C33:C35"/>
    <mergeCell ref="A36:A44"/>
    <mergeCell ref="B36:B41"/>
    <mergeCell ref="C36:C38"/>
    <mergeCell ref="C39:C41"/>
    <mergeCell ref="B42:C44"/>
    <mergeCell ref="A6:A11"/>
    <mergeCell ref="B6:B8"/>
    <mergeCell ref="C6:C8"/>
    <mergeCell ref="B9:C11"/>
    <mergeCell ref="C21:C23"/>
    <mergeCell ref="B24:C26"/>
    <mergeCell ref="C12:C14"/>
    <mergeCell ref="C15:C17"/>
    <mergeCell ref="C18:C20"/>
    <mergeCell ref="A12:A26"/>
    <mergeCell ref="A1:H1"/>
    <mergeCell ref="A4:C4"/>
    <mergeCell ref="D4:D5"/>
    <mergeCell ref="E4:E5"/>
    <mergeCell ref="F4:F5"/>
    <mergeCell ref="G4:G5"/>
    <mergeCell ref="H4:H5"/>
    <mergeCell ref="B12:B23"/>
    <mergeCell ref="C94:C96"/>
    <mergeCell ref="B82:B102"/>
    <mergeCell ref="C91:C93"/>
    <mergeCell ref="A27:A32"/>
    <mergeCell ref="B27:B29"/>
    <mergeCell ref="C27:C29"/>
    <mergeCell ref="B30:C32"/>
    <mergeCell ref="A33:A35"/>
    <mergeCell ref="B33:B35"/>
  </mergeCells>
  <printOptions horizontalCentered="1"/>
  <pageMargins left="0.3937007874015748" right="0.3937007874015748" top="0.45" bottom="0.35" header="0.15748031496062992" footer="0.15748031496062992"/>
  <pageSetup fitToHeight="0" fitToWidth="1" orientation="portrait" paperSize="9" r:id="rId1"/>
  <rowBreaks count="2" manualBreakCount="2">
    <brk id="48" max="7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17"/>
  <sheetViews>
    <sheetView zoomScalePageLayoutView="0" workbookViewId="0" topLeftCell="A52">
      <selection activeCell="E70" sqref="E70"/>
    </sheetView>
  </sheetViews>
  <sheetFormatPr defaultColWidth="8.88671875" defaultRowHeight="13.5"/>
  <cols>
    <col min="1" max="1" width="8.77734375" style="1" customWidth="1"/>
    <col min="2" max="3" width="10.4453125" style="1" customWidth="1"/>
    <col min="4" max="4" width="6.4453125" style="1" customWidth="1"/>
    <col min="5" max="5" width="9.77734375" style="2" customWidth="1"/>
    <col min="6" max="6" width="11.3359375" style="2" customWidth="1"/>
    <col min="7" max="7" width="9.77734375" style="2" customWidth="1"/>
    <col min="8" max="8" width="10.88671875" style="2" customWidth="1"/>
    <col min="9" max="16384" width="8.88671875" style="1" customWidth="1"/>
  </cols>
  <sheetData>
    <row r="1" spans="1:8" ht="21" customHeight="1">
      <c r="A1" s="125" t="s">
        <v>230</v>
      </c>
      <c r="B1" s="125"/>
      <c r="C1" s="125"/>
      <c r="D1" s="125"/>
      <c r="E1" s="125"/>
      <c r="F1" s="125"/>
      <c r="G1" s="125"/>
      <c r="H1" s="125"/>
    </row>
    <row r="2" spans="1:8" ht="21" customHeight="1">
      <c r="A2" s="37"/>
      <c r="B2" s="37"/>
      <c r="C2" s="37"/>
      <c r="D2" s="37"/>
      <c r="E2" s="37"/>
      <c r="F2" s="37"/>
      <c r="G2" s="37"/>
      <c r="H2" s="37"/>
    </row>
    <row r="3" spans="1:8" ht="18.75" customHeight="1" thickBot="1">
      <c r="A3" s="1" t="s">
        <v>45</v>
      </c>
      <c r="H3" s="2" t="s">
        <v>46</v>
      </c>
    </row>
    <row r="4" spans="1:8" ht="16.5" customHeight="1">
      <c r="A4" s="78" t="s">
        <v>47</v>
      </c>
      <c r="B4" s="79"/>
      <c r="C4" s="79"/>
      <c r="D4" s="79" t="s">
        <v>48</v>
      </c>
      <c r="E4" s="79" t="s">
        <v>101</v>
      </c>
      <c r="F4" s="79" t="s">
        <v>102</v>
      </c>
      <c r="G4" s="81" t="s">
        <v>51</v>
      </c>
      <c r="H4" s="82" t="s">
        <v>52</v>
      </c>
    </row>
    <row r="5" spans="1:8" ht="16.5" customHeight="1" thickBot="1">
      <c r="A5" s="15" t="s">
        <v>53</v>
      </c>
      <c r="B5" s="16" t="s">
        <v>54</v>
      </c>
      <c r="C5" s="16" t="s">
        <v>55</v>
      </c>
      <c r="D5" s="80"/>
      <c r="E5" s="80"/>
      <c r="F5" s="80"/>
      <c r="G5" s="80"/>
      <c r="H5" s="83"/>
    </row>
    <row r="6" spans="1:8" ht="16.5" customHeight="1">
      <c r="A6" s="85" t="s">
        <v>147</v>
      </c>
      <c r="B6" s="126" t="s">
        <v>148</v>
      </c>
      <c r="C6" s="74" t="s">
        <v>149</v>
      </c>
      <c r="D6" s="3" t="s">
        <v>58</v>
      </c>
      <c r="E6" s="4">
        <v>0</v>
      </c>
      <c r="F6" s="4">
        <v>0</v>
      </c>
      <c r="G6" s="4">
        <v>0</v>
      </c>
      <c r="H6" s="5">
        <f>SUM(E6:G6)</f>
        <v>0</v>
      </c>
    </row>
    <row r="7" spans="1:8" ht="16.5" customHeight="1">
      <c r="A7" s="88"/>
      <c r="B7" s="90"/>
      <c r="C7" s="75"/>
      <c r="D7" s="3" t="s">
        <v>59</v>
      </c>
      <c r="E7" s="4">
        <v>0</v>
      </c>
      <c r="F7" s="4">
        <v>0</v>
      </c>
      <c r="G7" s="4">
        <v>0</v>
      </c>
      <c r="H7" s="5">
        <f>SUM(E7:G7)</f>
        <v>0</v>
      </c>
    </row>
    <row r="8" spans="1:8" ht="16.5" customHeight="1">
      <c r="A8" s="88"/>
      <c r="B8" s="90"/>
      <c r="C8" s="75"/>
      <c r="D8" s="3" t="s">
        <v>60</v>
      </c>
      <c r="E8" s="4">
        <f>SUM(E7-E6)</f>
        <v>0</v>
      </c>
      <c r="F8" s="4">
        <f>SUM(F7-F6)</f>
        <v>0</v>
      </c>
      <c r="G8" s="4">
        <f>SUM(G7-G6)</f>
        <v>0</v>
      </c>
      <c r="H8" s="5">
        <f>SUM(H7-H6)</f>
        <v>0</v>
      </c>
    </row>
    <row r="9" spans="1:8" ht="16.5" customHeight="1">
      <c r="A9" s="88"/>
      <c r="B9" s="90"/>
      <c r="C9" s="74" t="s">
        <v>150</v>
      </c>
      <c r="D9" s="3" t="s">
        <v>58</v>
      </c>
      <c r="E9" s="4">
        <v>0</v>
      </c>
      <c r="F9" s="4">
        <v>0</v>
      </c>
      <c r="G9" s="4">
        <v>0</v>
      </c>
      <c r="H9" s="5">
        <f>SUM(E9:G9)</f>
        <v>0</v>
      </c>
    </row>
    <row r="10" spans="1:8" ht="16.5" customHeight="1">
      <c r="A10" s="88"/>
      <c r="B10" s="90"/>
      <c r="C10" s="75"/>
      <c r="D10" s="3" t="s">
        <v>59</v>
      </c>
      <c r="E10" s="4">
        <v>0</v>
      </c>
      <c r="F10" s="4">
        <v>874800</v>
      </c>
      <c r="G10" s="4">
        <v>0</v>
      </c>
      <c r="H10" s="5">
        <f>SUM(E10:G10)</f>
        <v>874800</v>
      </c>
    </row>
    <row r="11" spans="1:8" ht="16.5" customHeight="1">
      <c r="A11" s="88"/>
      <c r="B11" s="112"/>
      <c r="C11" s="75"/>
      <c r="D11" s="3" t="s">
        <v>60</v>
      </c>
      <c r="E11" s="4">
        <f>SUM(E10-E9)</f>
        <v>0</v>
      </c>
      <c r="F11" s="4">
        <f>SUM(F10-F9)</f>
        <v>874800</v>
      </c>
      <c r="G11" s="4">
        <f>SUM(G10-G9)</f>
        <v>0</v>
      </c>
      <c r="H11" s="5">
        <f>SUM(H10-H9)</f>
        <v>874800</v>
      </c>
    </row>
    <row r="12" spans="1:8" ht="16.5" customHeight="1">
      <c r="A12" s="88"/>
      <c r="B12" s="87" t="s">
        <v>126</v>
      </c>
      <c r="C12" s="87"/>
      <c r="D12" s="3" t="s">
        <v>58</v>
      </c>
      <c r="E12" s="4">
        <f>SUM(E6)</f>
        <v>0</v>
      </c>
      <c r="F12" s="4">
        <f>SUM(F6,F9)</f>
        <v>0</v>
      </c>
      <c r="G12" s="4">
        <f>SUM(G6)</f>
        <v>0</v>
      </c>
      <c r="H12" s="5">
        <f>SUM(H6,H9)</f>
        <v>0</v>
      </c>
    </row>
    <row r="13" spans="1:8" ht="16.5" customHeight="1">
      <c r="A13" s="88"/>
      <c r="B13" s="87"/>
      <c r="C13" s="87"/>
      <c r="D13" s="3" t="s">
        <v>59</v>
      </c>
      <c r="E13" s="4">
        <f>SUM(E7)</f>
        <v>0</v>
      </c>
      <c r="F13" s="4">
        <f>SUM(F7,F10)</f>
        <v>874800</v>
      </c>
      <c r="G13" s="4">
        <f>SUM(G7)</f>
        <v>0</v>
      </c>
      <c r="H13" s="5">
        <f>SUM(H7,H10)</f>
        <v>874800</v>
      </c>
    </row>
    <row r="14" spans="1:8" ht="16.5" customHeight="1">
      <c r="A14" s="88"/>
      <c r="B14" s="87"/>
      <c r="C14" s="87"/>
      <c r="D14" s="3" t="s">
        <v>60</v>
      </c>
      <c r="E14" s="4">
        <f>SUM(E8)</f>
        <v>0</v>
      </c>
      <c r="F14" s="4">
        <f>SUM(F8,F11)</f>
        <v>874800</v>
      </c>
      <c r="G14" s="4">
        <f>SUM(G8)</f>
        <v>0</v>
      </c>
      <c r="H14" s="5">
        <f>SUM(H8,H11)</f>
        <v>874800</v>
      </c>
    </row>
    <row r="15" spans="1:8" ht="16.5" customHeight="1">
      <c r="A15" s="85" t="s">
        <v>151</v>
      </c>
      <c r="B15" s="75" t="s">
        <v>110</v>
      </c>
      <c r="C15" s="75" t="s">
        <v>152</v>
      </c>
      <c r="D15" s="3" t="s">
        <v>58</v>
      </c>
      <c r="E15" s="4">
        <v>0</v>
      </c>
      <c r="F15" s="4">
        <v>0</v>
      </c>
      <c r="G15" s="4">
        <v>0</v>
      </c>
      <c r="H15" s="5">
        <f>SUM(E15:G15)</f>
        <v>0</v>
      </c>
    </row>
    <row r="16" spans="1:8" ht="16.5" customHeight="1">
      <c r="A16" s="88"/>
      <c r="B16" s="75"/>
      <c r="C16" s="75"/>
      <c r="D16" s="3" t="s">
        <v>59</v>
      </c>
      <c r="E16" s="4">
        <v>0</v>
      </c>
      <c r="F16" s="4">
        <v>808370</v>
      </c>
      <c r="G16" s="4">
        <v>0</v>
      </c>
      <c r="H16" s="5">
        <f>SUM(E16:G16)</f>
        <v>808370</v>
      </c>
    </row>
    <row r="17" spans="1:8" ht="16.5" customHeight="1">
      <c r="A17" s="88"/>
      <c r="B17" s="75"/>
      <c r="C17" s="75"/>
      <c r="D17" s="3" t="s">
        <v>60</v>
      </c>
      <c r="E17" s="4">
        <f>SUM(E16-E15)</f>
        <v>0</v>
      </c>
      <c r="F17" s="4">
        <f>SUM(F16-F15)</f>
        <v>808370</v>
      </c>
      <c r="G17" s="4">
        <f>SUM(G16-G15)</f>
        <v>0</v>
      </c>
      <c r="H17" s="5">
        <f>SUM(H16-H15)</f>
        <v>808370</v>
      </c>
    </row>
    <row r="18" spans="1:8" ht="16.5" customHeight="1">
      <c r="A18" s="85" t="s">
        <v>109</v>
      </c>
      <c r="B18" s="75" t="s">
        <v>68</v>
      </c>
      <c r="C18" s="75" t="s">
        <v>69</v>
      </c>
      <c r="D18" s="3" t="s">
        <v>6</v>
      </c>
      <c r="E18" s="4">
        <v>0</v>
      </c>
      <c r="F18" s="4">
        <v>0</v>
      </c>
      <c r="G18" s="4">
        <v>0</v>
      </c>
      <c r="H18" s="5">
        <f>SUM(E18:G18)</f>
        <v>0</v>
      </c>
    </row>
    <row r="19" spans="1:8" ht="16.5" customHeight="1">
      <c r="A19" s="88"/>
      <c r="B19" s="75"/>
      <c r="C19" s="75"/>
      <c r="D19" s="3" t="s">
        <v>7</v>
      </c>
      <c r="E19" s="4">
        <v>0</v>
      </c>
      <c r="F19" s="4">
        <v>669128</v>
      </c>
      <c r="G19" s="4">
        <v>0</v>
      </c>
      <c r="H19" s="5">
        <f>SUM(E19:G19)</f>
        <v>669128</v>
      </c>
    </row>
    <row r="20" spans="1:8" ht="16.5" customHeight="1">
      <c r="A20" s="88"/>
      <c r="B20" s="75"/>
      <c r="C20" s="75"/>
      <c r="D20" s="3" t="s">
        <v>8</v>
      </c>
      <c r="E20" s="4">
        <f>SUM(E19-E18)</f>
        <v>0</v>
      </c>
      <c r="F20" s="4">
        <f>SUM(F19-F18)</f>
        <v>669128</v>
      </c>
      <c r="G20" s="4">
        <f>SUM(G19-G18)</f>
        <v>0</v>
      </c>
      <c r="H20" s="5">
        <f>SUM(H19-H18)</f>
        <v>669128</v>
      </c>
    </row>
    <row r="21" spans="1:8" ht="16.5" customHeight="1">
      <c r="A21" s="85" t="s">
        <v>111</v>
      </c>
      <c r="B21" s="75" t="s">
        <v>112</v>
      </c>
      <c r="C21" s="74" t="s">
        <v>153</v>
      </c>
      <c r="D21" s="3" t="s">
        <v>58</v>
      </c>
      <c r="E21" s="4">
        <v>0</v>
      </c>
      <c r="F21" s="4">
        <v>0</v>
      </c>
      <c r="G21" s="4">
        <v>0</v>
      </c>
      <c r="H21" s="5">
        <f>SUM(E21:G21)</f>
        <v>0</v>
      </c>
    </row>
    <row r="22" spans="1:8" ht="16.5" customHeight="1">
      <c r="A22" s="88"/>
      <c r="B22" s="75"/>
      <c r="C22" s="75"/>
      <c r="D22" s="3" t="s">
        <v>154</v>
      </c>
      <c r="E22" s="4">
        <v>0</v>
      </c>
      <c r="F22" s="4">
        <v>13</v>
      </c>
      <c r="G22" s="4">
        <v>0</v>
      </c>
      <c r="H22" s="5">
        <f>SUM(E22:G22)</f>
        <v>13</v>
      </c>
    </row>
    <row r="23" spans="1:8" ht="16.5" customHeight="1">
      <c r="A23" s="88"/>
      <c r="B23" s="75"/>
      <c r="C23" s="75"/>
      <c r="D23" s="3" t="s">
        <v>155</v>
      </c>
      <c r="E23" s="4">
        <f>SUM(E22-E21)</f>
        <v>0</v>
      </c>
      <c r="F23" s="4">
        <f>SUM(F22-F21)</f>
        <v>13</v>
      </c>
      <c r="G23" s="4">
        <f>SUM(G22-G21)</f>
        <v>0</v>
      </c>
      <c r="H23" s="5">
        <f>SUM(H22-H21)</f>
        <v>13</v>
      </c>
    </row>
    <row r="24" spans="1:8" ht="16.5" customHeight="1">
      <c r="A24" s="88"/>
      <c r="B24" s="75"/>
      <c r="C24" s="74" t="s">
        <v>156</v>
      </c>
      <c r="D24" s="3" t="s">
        <v>157</v>
      </c>
      <c r="E24" s="4">
        <v>0</v>
      </c>
      <c r="F24" s="4">
        <v>0</v>
      </c>
      <c r="G24" s="4">
        <v>0</v>
      </c>
      <c r="H24" s="5">
        <f>SUM(E24:G24)</f>
        <v>0</v>
      </c>
    </row>
    <row r="25" spans="1:8" ht="16.5" customHeight="1">
      <c r="A25" s="88"/>
      <c r="B25" s="75"/>
      <c r="C25" s="75"/>
      <c r="D25" s="3" t="s">
        <v>154</v>
      </c>
      <c r="E25" s="4">
        <v>0</v>
      </c>
      <c r="F25" s="4">
        <v>0</v>
      </c>
      <c r="G25" s="4">
        <v>0</v>
      </c>
      <c r="H25" s="5">
        <f>SUM(E25:G25)</f>
        <v>0</v>
      </c>
    </row>
    <row r="26" spans="1:8" ht="16.5" customHeight="1">
      <c r="A26" s="88"/>
      <c r="B26" s="75"/>
      <c r="C26" s="75"/>
      <c r="D26" s="3" t="s">
        <v>155</v>
      </c>
      <c r="E26" s="4">
        <f>SUM(E25-E24)</f>
        <v>0</v>
      </c>
      <c r="F26" s="4">
        <f>SUM(F25-F24)</f>
        <v>0</v>
      </c>
      <c r="G26" s="4">
        <f>SUM(G25-G24)</f>
        <v>0</v>
      </c>
      <c r="H26" s="5">
        <f>SUM(H25-H24)</f>
        <v>0</v>
      </c>
    </row>
    <row r="27" spans="1:8" ht="16.5" customHeight="1">
      <c r="A27" s="88"/>
      <c r="B27" s="87" t="s">
        <v>158</v>
      </c>
      <c r="C27" s="87"/>
      <c r="D27" s="3" t="s">
        <v>157</v>
      </c>
      <c r="E27" s="4">
        <f aca="true" t="shared" si="0" ref="E27:H29">SUM(E21,E24)</f>
        <v>0</v>
      </c>
      <c r="F27" s="4">
        <f>SUM(F21,F24)</f>
        <v>0</v>
      </c>
      <c r="G27" s="4">
        <f t="shared" si="0"/>
        <v>0</v>
      </c>
      <c r="H27" s="5">
        <f t="shared" si="0"/>
        <v>0</v>
      </c>
    </row>
    <row r="28" spans="1:8" ht="16.5" customHeight="1">
      <c r="A28" s="88"/>
      <c r="B28" s="87"/>
      <c r="C28" s="87"/>
      <c r="D28" s="3" t="s">
        <v>154</v>
      </c>
      <c r="E28" s="4">
        <f t="shared" si="0"/>
        <v>0</v>
      </c>
      <c r="F28" s="4">
        <f t="shared" si="0"/>
        <v>13</v>
      </c>
      <c r="G28" s="4">
        <f t="shared" si="0"/>
        <v>0</v>
      </c>
      <c r="H28" s="5">
        <f t="shared" si="0"/>
        <v>13</v>
      </c>
    </row>
    <row r="29" spans="1:8" ht="16.5" customHeight="1" thickBot="1">
      <c r="A29" s="101"/>
      <c r="B29" s="104"/>
      <c r="C29" s="104"/>
      <c r="D29" s="21" t="s">
        <v>155</v>
      </c>
      <c r="E29" s="22">
        <f t="shared" si="0"/>
        <v>0</v>
      </c>
      <c r="F29" s="22">
        <f t="shared" si="0"/>
        <v>13</v>
      </c>
      <c r="G29" s="22">
        <f t="shared" si="0"/>
        <v>0</v>
      </c>
      <c r="H29" s="23">
        <f t="shared" si="0"/>
        <v>13</v>
      </c>
    </row>
    <row r="30" spans="1:8" ht="16.5" customHeight="1">
      <c r="A30" s="105" t="s">
        <v>159</v>
      </c>
      <c r="B30" s="106"/>
      <c r="C30" s="106"/>
      <c r="D30" s="9" t="s">
        <v>157</v>
      </c>
      <c r="E30" s="43">
        <f>SUM(E12,E15,E27)</f>
        <v>0</v>
      </c>
      <c r="F30" s="43">
        <f>SUM(F12,F15,F18,F27)</f>
        <v>0</v>
      </c>
      <c r="G30" s="43">
        <f>SUM(G12,G15,G27)</f>
        <v>0</v>
      </c>
      <c r="H30" s="44">
        <f>SUM(H12,H15,H27)</f>
        <v>0</v>
      </c>
    </row>
    <row r="31" spans="1:8" ht="16.5" customHeight="1">
      <c r="A31" s="107"/>
      <c r="B31" s="87"/>
      <c r="C31" s="87"/>
      <c r="D31" s="10" t="s">
        <v>154</v>
      </c>
      <c r="E31" s="17">
        <f>SUM(E13,E16,E28)</f>
        <v>0</v>
      </c>
      <c r="F31" s="17">
        <f>SUM(F13,F16,F19,F28)</f>
        <v>2352311</v>
      </c>
      <c r="G31" s="17">
        <f>SUM(G13,G16,G28)</f>
        <v>0</v>
      </c>
      <c r="H31" s="18">
        <f>SUM(H13,H16,H19,H28)</f>
        <v>2352311</v>
      </c>
    </row>
    <row r="32" spans="1:8" ht="16.5" customHeight="1" thickBot="1">
      <c r="A32" s="108"/>
      <c r="B32" s="109"/>
      <c r="C32" s="109"/>
      <c r="D32" s="14" t="s">
        <v>155</v>
      </c>
      <c r="E32" s="50">
        <f>SUM(E14,E17,E29)</f>
        <v>0</v>
      </c>
      <c r="F32" s="50">
        <f>SUM(F14,F17,F20,F29)</f>
        <v>2352311</v>
      </c>
      <c r="G32" s="50">
        <f>SUM(G14,G17,G29)</f>
        <v>0</v>
      </c>
      <c r="H32" s="51">
        <f>SUM(H14,H17,H20,H29)</f>
        <v>2352311</v>
      </c>
    </row>
    <row r="33" spans="1:8" ht="11.25">
      <c r="A33" s="110" t="s">
        <v>160</v>
      </c>
      <c r="B33" s="110"/>
      <c r="C33" s="110"/>
      <c r="D33" s="110"/>
      <c r="E33" s="110"/>
      <c r="F33" s="110"/>
      <c r="G33" s="110"/>
      <c r="H33" s="110"/>
    </row>
    <row r="34" spans="1:8" ht="18.75" customHeight="1" thickBot="1">
      <c r="A34" s="1" t="s">
        <v>161</v>
      </c>
      <c r="H34" s="2" t="s">
        <v>162</v>
      </c>
    </row>
    <row r="35" spans="1:8" ht="18.75" customHeight="1">
      <c r="A35" s="78" t="s">
        <v>163</v>
      </c>
      <c r="B35" s="79"/>
      <c r="C35" s="79"/>
      <c r="D35" s="79" t="s">
        <v>164</v>
      </c>
      <c r="E35" s="81" t="s">
        <v>165</v>
      </c>
      <c r="F35" s="79" t="s">
        <v>166</v>
      </c>
      <c r="G35" s="79" t="s">
        <v>167</v>
      </c>
      <c r="H35" s="82" t="s">
        <v>168</v>
      </c>
    </row>
    <row r="36" spans="1:8" ht="18.75" customHeight="1" thickBot="1">
      <c r="A36" s="15" t="s">
        <v>169</v>
      </c>
      <c r="B36" s="16" t="s">
        <v>170</v>
      </c>
      <c r="C36" s="16" t="s">
        <v>171</v>
      </c>
      <c r="D36" s="80"/>
      <c r="E36" s="80"/>
      <c r="F36" s="80"/>
      <c r="G36" s="80"/>
      <c r="H36" s="83"/>
    </row>
    <row r="37" spans="1:8" ht="15.75" customHeight="1">
      <c r="A37" s="132" t="s">
        <v>172</v>
      </c>
      <c r="B37" s="134" t="s">
        <v>173</v>
      </c>
      <c r="C37" s="134" t="s">
        <v>174</v>
      </c>
      <c r="D37" s="30" t="s">
        <v>157</v>
      </c>
      <c r="E37" s="31">
        <v>0</v>
      </c>
      <c r="F37" s="31">
        <v>0</v>
      </c>
      <c r="G37" s="31">
        <v>0</v>
      </c>
      <c r="H37" s="32">
        <f>SUM(E37:G37)</f>
        <v>0</v>
      </c>
    </row>
    <row r="38" spans="1:8" ht="15.75" customHeight="1">
      <c r="A38" s="122"/>
      <c r="B38" s="103"/>
      <c r="C38" s="103"/>
      <c r="D38" s="3" t="s">
        <v>154</v>
      </c>
      <c r="E38" s="4">
        <v>0</v>
      </c>
      <c r="F38" s="4">
        <v>1953900</v>
      </c>
      <c r="G38" s="4">
        <v>0</v>
      </c>
      <c r="H38" s="5">
        <f>SUM(E38:G38)</f>
        <v>1953900</v>
      </c>
    </row>
    <row r="39" spans="1:8" ht="15.75" customHeight="1">
      <c r="A39" s="122"/>
      <c r="B39" s="103"/>
      <c r="C39" s="86"/>
      <c r="D39" s="21" t="s">
        <v>155</v>
      </c>
      <c r="E39" s="22">
        <f>SUM(E38-E37)</f>
        <v>0</v>
      </c>
      <c r="F39" s="22">
        <f>SUM(F38-F37)</f>
        <v>1953900</v>
      </c>
      <c r="G39" s="22">
        <f>SUM(G38-G37)</f>
        <v>0</v>
      </c>
      <c r="H39" s="23">
        <f>SUM(H38-H37)</f>
        <v>1953900</v>
      </c>
    </row>
    <row r="40" spans="1:8" ht="15.75" customHeight="1">
      <c r="A40" s="122"/>
      <c r="B40" s="103"/>
      <c r="C40" s="102" t="s">
        <v>24</v>
      </c>
      <c r="D40" s="3" t="s">
        <v>6</v>
      </c>
      <c r="E40" s="4">
        <v>0</v>
      </c>
      <c r="F40" s="4">
        <v>0</v>
      </c>
      <c r="G40" s="4">
        <v>0</v>
      </c>
      <c r="H40" s="5">
        <f>SUM(E40:G40)</f>
        <v>0</v>
      </c>
    </row>
    <row r="41" spans="1:8" ht="15.75" customHeight="1">
      <c r="A41" s="122"/>
      <c r="B41" s="103"/>
      <c r="C41" s="103"/>
      <c r="D41" s="3" t="s">
        <v>7</v>
      </c>
      <c r="E41" s="4">
        <v>0</v>
      </c>
      <c r="F41" s="4">
        <v>0</v>
      </c>
      <c r="G41" s="4">
        <v>0</v>
      </c>
      <c r="H41" s="5">
        <f>SUM(E41:G41)</f>
        <v>0</v>
      </c>
    </row>
    <row r="42" spans="1:8" ht="15.75" customHeight="1">
      <c r="A42" s="122"/>
      <c r="B42" s="103"/>
      <c r="C42" s="86"/>
      <c r="D42" s="3" t="s">
        <v>8</v>
      </c>
      <c r="E42" s="4">
        <f>SUM(E41-E40)</f>
        <v>0</v>
      </c>
      <c r="F42" s="4">
        <f>SUM(F41-F40)</f>
        <v>0</v>
      </c>
      <c r="G42" s="4">
        <f>SUM(G41-G40)</f>
        <v>0</v>
      </c>
      <c r="H42" s="5">
        <f>SUM(H41-H40)</f>
        <v>0</v>
      </c>
    </row>
    <row r="43" spans="1:8" ht="15.75" customHeight="1">
      <c r="A43" s="122"/>
      <c r="B43" s="103"/>
      <c r="C43" s="102" t="s">
        <v>175</v>
      </c>
      <c r="D43" s="3" t="s">
        <v>6</v>
      </c>
      <c r="E43" s="4">
        <v>0</v>
      </c>
      <c r="F43" s="4">
        <v>0</v>
      </c>
      <c r="G43" s="4">
        <v>0</v>
      </c>
      <c r="H43" s="5">
        <f>SUM(E43:G43)</f>
        <v>0</v>
      </c>
    </row>
    <row r="44" spans="1:8" ht="15.75" customHeight="1">
      <c r="A44" s="122"/>
      <c r="B44" s="103"/>
      <c r="C44" s="103"/>
      <c r="D44" s="3" t="s">
        <v>154</v>
      </c>
      <c r="E44" s="4">
        <v>0</v>
      </c>
      <c r="F44" s="4">
        <v>163310</v>
      </c>
      <c r="G44" s="4">
        <v>0</v>
      </c>
      <c r="H44" s="5">
        <f>SUM(E44:G44)</f>
        <v>163310</v>
      </c>
    </row>
    <row r="45" spans="1:8" ht="15.75" customHeight="1">
      <c r="A45" s="122"/>
      <c r="B45" s="103"/>
      <c r="C45" s="86"/>
      <c r="D45" s="3" t="s">
        <v>155</v>
      </c>
      <c r="E45" s="4">
        <f>SUM(E44-E43)</f>
        <v>0</v>
      </c>
      <c r="F45" s="4">
        <f>SUM(F44-F43)</f>
        <v>163310</v>
      </c>
      <c r="G45" s="4">
        <f>SUM(G44-G43)</f>
        <v>0</v>
      </c>
      <c r="H45" s="5">
        <f>SUM(H44-H43)</f>
        <v>163310</v>
      </c>
    </row>
    <row r="46" spans="1:8" ht="15.75" customHeight="1">
      <c r="A46" s="122"/>
      <c r="B46" s="103"/>
      <c r="C46" s="102" t="s">
        <v>176</v>
      </c>
      <c r="D46" s="11" t="s">
        <v>157</v>
      </c>
      <c r="E46" s="12">
        <v>0</v>
      </c>
      <c r="F46" s="12">
        <v>0</v>
      </c>
      <c r="G46" s="12">
        <v>0</v>
      </c>
      <c r="H46" s="13">
        <f>SUM(E46:G46)</f>
        <v>0</v>
      </c>
    </row>
    <row r="47" spans="1:8" ht="15.75" customHeight="1">
      <c r="A47" s="122"/>
      <c r="B47" s="103"/>
      <c r="C47" s="103"/>
      <c r="D47" s="3" t="s">
        <v>154</v>
      </c>
      <c r="E47" s="4">
        <v>0</v>
      </c>
      <c r="F47" s="4">
        <v>202808</v>
      </c>
      <c r="G47" s="4">
        <v>0</v>
      </c>
      <c r="H47" s="5">
        <f>SUM(E47:G47)</f>
        <v>202808</v>
      </c>
    </row>
    <row r="48" spans="1:8" ht="15.75" customHeight="1">
      <c r="A48" s="122"/>
      <c r="B48" s="103"/>
      <c r="C48" s="86"/>
      <c r="D48" s="3" t="s">
        <v>155</v>
      </c>
      <c r="E48" s="4">
        <f>SUM(E47-E46)</f>
        <v>0</v>
      </c>
      <c r="F48" s="4">
        <f>SUM(F47-F46)</f>
        <v>202808</v>
      </c>
      <c r="G48" s="4">
        <f>SUM(G47-G46)</f>
        <v>0</v>
      </c>
      <c r="H48" s="5">
        <f>SUM(H47-H46)</f>
        <v>202808</v>
      </c>
    </row>
    <row r="49" spans="1:8" ht="15.75" customHeight="1">
      <c r="A49" s="122"/>
      <c r="B49" s="103"/>
      <c r="C49" s="127" t="s">
        <v>158</v>
      </c>
      <c r="D49" s="3" t="s">
        <v>157</v>
      </c>
      <c r="E49" s="4">
        <f>SUM(E37)</f>
        <v>0</v>
      </c>
      <c r="F49" s="4">
        <f>SUM(F37,F40,F43,F46)</f>
        <v>0</v>
      </c>
      <c r="G49" s="4">
        <f>SUM(G37)</f>
        <v>0</v>
      </c>
      <c r="H49" s="5">
        <f>SUM(H37,H40,H43,H46)</f>
        <v>0</v>
      </c>
    </row>
    <row r="50" spans="1:8" ht="15.75" customHeight="1">
      <c r="A50" s="122"/>
      <c r="B50" s="103"/>
      <c r="C50" s="128"/>
      <c r="D50" s="3" t="s">
        <v>59</v>
      </c>
      <c r="E50" s="4">
        <f>SUM(E38)</f>
        <v>0</v>
      </c>
      <c r="F50" s="4">
        <f>SUM(F38,F41,F44,F47)</f>
        <v>2320018</v>
      </c>
      <c r="G50" s="4">
        <f>SUM(G38)</f>
        <v>0</v>
      </c>
      <c r="H50" s="5">
        <f>SUM(H38,H41,H44,H47)</f>
        <v>2320018</v>
      </c>
    </row>
    <row r="51" spans="1:8" ht="15.75" customHeight="1">
      <c r="A51" s="122"/>
      <c r="B51" s="86"/>
      <c r="C51" s="129"/>
      <c r="D51" s="3" t="s">
        <v>60</v>
      </c>
      <c r="E51" s="4">
        <f>SUM(E39)</f>
        <v>0</v>
      </c>
      <c r="F51" s="4">
        <f>SUM(F39,F42,F45,F48)</f>
        <v>2320018</v>
      </c>
      <c r="G51" s="4">
        <f>SUM(G39)</f>
        <v>0</v>
      </c>
      <c r="H51" s="5">
        <f>SUM(H39,H42,H45,H48)</f>
        <v>2320018</v>
      </c>
    </row>
    <row r="52" spans="1:8" ht="15.75" customHeight="1">
      <c r="A52" s="122"/>
      <c r="B52" s="102" t="s">
        <v>177</v>
      </c>
      <c r="C52" s="102" t="s">
        <v>129</v>
      </c>
      <c r="D52" s="11" t="s">
        <v>58</v>
      </c>
      <c r="E52" s="12">
        <v>0</v>
      </c>
      <c r="F52" s="12">
        <v>0</v>
      </c>
      <c r="G52" s="12">
        <v>0</v>
      </c>
      <c r="H52" s="13">
        <f>SUM(E52:G52)</f>
        <v>0</v>
      </c>
    </row>
    <row r="53" spans="1:8" ht="15.75" customHeight="1">
      <c r="A53" s="122"/>
      <c r="B53" s="103"/>
      <c r="C53" s="103"/>
      <c r="D53" s="3" t="s">
        <v>59</v>
      </c>
      <c r="E53" s="4">
        <v>0</v>
      </c>
      <c r="F53" s="4">
        <v>0</v>
      </c>
      <c r="G53" s="4">
        <v>0</v>
      </c>
      <c r="H53" s="13">
        <f>SUM(E53:G53)</f>
        <v>0</v>
      </c>
    </row>
    <row r="54" spans="1:8" ht="15.75" customHeight="1">
      <c r="A54" s="122"/>
      <c r="B54" s="103"/>
      <c r="C54" s="86"/>
      <c r="D54" s="3" t="s">
        <v>60</v>
      </c>
      <c r="E54" s="4">
        <f>SUM(E53-E52)</f>
        <v>0</v>
      </c>
      <c r="F54" s="4">
        <f>SUM(F53-F52)</f>
        <v>0</v>
      </c>
      <c r="G54" s="4">
        <f>SUM(G53-G52)</f>
        <v>0</v>
      </c>
      <c r="H54" s="5">
        <f>SUM(H53-H52)</f>
        <v>0</v>
      </c>
    </row>
    <row r="55" spans="1:8" ht="15.75" customHeight="1">
      <c r="A55" s="122"/>
      <c r="B55" s="103"/>
      <c r="C55" s="127" t="s">
        <v>126</v>
      </c>
      <c r="D55" s="3" t="s">
        <v>58</v>
      </c>
      <c r="E55" s="4">
        <f>SUM(E46)</f>
        <v>0</v>
      </c>
      <c r="F55" s="4">
        <f>SUM(F52)</f>
        <v>0</v>
      </c>
      <c r="G55" s="4">
        <f>SUM(G46)</f>
        <v>0</v>
      </c>
      <c r="H55" s="13">
        <f>SUM(E55:G55)</f>
        <v>0</v>
      </c>
    </row>
    <row r="56" spans="1:8" ht="15.75" customHeight="1">
      <c r="A56" s="122"/>
      <c r="B56" s="103"/>
      <c r="C56" s="128"/>
      <c r="D56" s="3" t="s">
        <v>59</v>
      </c>
      <c r="E56" s="4">
        <f>SUM(E47)</f>
        <v>0</v>
      </c>
      <c r="F56" s="4">
        <f>SUM(F53)</f>
        <v>0</v>
      </c>
      <c r="G56" s="4">
        <f>SUM(G47)</f>
        <v>0</v>
      </c>
      <c r="H56" s="13">
        <f>SUM(E56:G56)</f>
        <v>0</v>
      </c>
    </row>
    <row r="57" spans="1:8" ht="15.75" customHeight="1">
      <c r="A57" s="122"/>
      <c r="B57" s="86"/>
      <c r="C57" s="129"/>
      <c r="D57" s="3" t="s">
        <v>60</v>
      </c>
      <c r="E57" s="4">
        <f>SUM(E48)</f>
        <v>0</v>
      </c>
      <c r="F57" s="4">
        <f>SUM(F56-F55)</f>
        <v>0</v>
      </c>
      <c r="G57" s="4">
        <f>SUM(G48)</f>
        <v>0</v>
      </c>
      <c r="H57" s="5">
        <f>SUM(H56-H55)</f>
        <v>0</v>
      </c>
    </row>
    <row r="58" spans="1:8" ht="15.75" customHeight="1">
      <c r="A58" s="122"/>
      <c r="B58" s="102" t="s">
        <v>204</v>
      </c>
      <c r="C58" s="102" t="s">
        <v>18</v>
      </c>
      <c r="D58" s="3" t="s">
        <v>6</v>
      </c>
      <c r="E58" s="4">
        <v>0</v>
      </c>
      <c r="F58" s="4">
        <v>0</v>
      </c>
      <c r="G58" s="4">
        <v>0</v>
      </c>
      <c r="H58" s="5">
        <f aca="true" t="shared" si="1" ref="H58:H72">SUM(E58:G58)</f>
        <v>0</v>
      </c>
    </row>
    <row r="59" spans="1:8" ht="15.75" customHeight="1">
      <c r="A59" s="122"/>
      <c r="B59" s="103"/>
      <c r="C59" s="103"/>
      <c r="D59" s="3" t="s">
        <v>7</v>
      </c>
      <c r="E59" s="4">
        <v>0</v>
      </c>
      <c r="F59" s="4">
        <v>0</v>
      </c>
      <c r="G59" s="4">
        <v>0</v>
      </c>
      <c r="H59" s="5">
        <f t="shared" si="1"/>
        <v>0</v>
      </c>
    </row>
    <row r="60" spans="1:8" ht="15.75" customHeight="1">
      <c r="A60" s="122"/>
      <c r="B60" s="103"/>
      <c r="C60" s="86"/>
      <c r="D60" s="3" t="s">
        <v>8</v>
      </c>
      <c r="E60" s="4">
        <f>SUM(E59-E58)</f>
        <v>0</v>
      </c>
      <c r="F60" s="4">
        <f>SUM(F59-F58)</f>
        <v>0</v>
      </c>
      <c r="G60" s="4">
        <f>SUM(G59-G58)</f>
        <v>0</v>
      </c>
      <c r="H60" s="5">
        <f t="shared" si="1"/>
        <v>0</v>
      </c>
    </row>
    <row r="61" spans="1:8" ht="15.75" customHeight="1">
      <c r="A61" s="122"/>
      <c r="B61" s="103"/>
      <c r="C61" s="102" t="s">
        <v>178</v>
      </c>
      <c r="D61" s="3" t="s">
        <v>6</v>
      </c>
      <c r="E61" s="4">
        <v>0</v>
      </c>
      <c r="F61" s="4">
        <v>0</v>
      </c>
      <c r="G61" s="4">
        <v>0</v>
      </c>
      <c r="H61" s="5">
        <f t="shared" si="1"/>
        <v>0</v>
      </c>
    </row>
    <row r="62" spans="1:8" ht="15.75" customHeight="1">
      <c r="A62" s="122"/>
      <c r="B62" s="103"/>
      <c r="C62" s="103"/>
      <c r="D62" s="3" t="s">
        <v>7</v>
      </c>
      <c r="E62" s="4">
        <v>0</v>
      </c>
      <c r="F62" s="4">
        <v>32293</v>
      </c>
      <c r="G62" s="4">
        <v>0</v>
      </c>
      <c r="H62" s="5">
        <f t="shared" si="1"/>
        <v>32293</v>
      </c>
    </row>
    <row r="63" spans="1:8" ht="15.75" customHeight="1">
      <c r="A63" s="122"/>
      <c r="B63" s="103"/>
      <c r="C63" s="86"/>
      <c r="D63" s="3" t="s">
        <v>8</v>
      </c>
      <c r="E63" s="4">
        <f>SUM(E62-E61)</f>
        <v>0</v>
      </c>
      <c r="F63" s="4">
        <f>SUM(F62-F61)</f>
        <v>32293</v>
      </c>
      <c r="G63" s="4">
        <f>SUM(G62-G61)</f>
        <v>0</v>
      </c>
      <c r="H63" s="5">
        <f t="shared" si="1"/>
        <v>32293</v>
      </c>
    </row>
    <row r="64" spans="1:8" ht="15.75" customHeight="1">
      <c r="A64" s="122"/>
      <c r="B64" s="103"/>
      <c r="C64" s="102" t="s">
        <v>16</v>
      </c>
      <c r="D64" s="3" t="s">
        <v>58</v>
      </c>
      <c r="E64" s="4">
        <v>0</v>
      </c>
      <c r="F64" s="4">
        <v>0</v>
      </c>
      <c r="G64" s="4">
        <v>0</v>
      </c>
      <c r="H64" s="5">
        <f t="shared" si="1"/>
        <v>0</v>
      </c>
    </row>
    <row r="65" spans="1:8" ht="15.75" customHeight="1">
      <c r="A65" s="122"/>
      <c r="B65" s="103"/>
      <c r="C65" s="103"/>
      <c r="D65" s="3" t="s">
        <v>59</v>
      </c>
      <c r="E65" s="4">
        <v>0</v>
      </c>
      <c r="F65" s="4">
        <v>0</v>
      </c>
      <c r="G65" s="4">
        <v>0</v>
      </c>
      <c r="H65" s="5">
        <f t="shared" si="1"/>
        <v>0</v>
      </c>
    </row>
    <row r="66" spans="1:8" ht="15.75" customHeight="1">
      <c r="A66" s="122"/>
      <c r="B66" s="103"/>
      <c r="C66" s="86"/>
      <c r="D66" s="3" t="s">
        <v>60</v>
      </c>
      <c r="E66" s="4">
        <f>SUM(E65-E64)</f>
        <v>0</v>
      </c>
      <c r="F66" s="4">
        <f>SUM(F65-F64)</f>
        <v>0</v>
      </c>
      <c r="G66" s="4">
        <f>SUM(G65-G64)</f>
        <v>0</v>
      </c>
      <c r="H66" s="5">
        <f t="shared" si="1"/>
        <v>0</v>
      </c>
    </row>
    <row r="67" spans="1:8" ht="15.75" customHeight="1">
      <c r="A67" s="122"/>
      <c r="B67" s="103"/>
      <c r="C67" s="89" t="s">
        <v>17</v>
      </c>
      <c r="D67" s="3" t="s">
        <v>6</v>
      </c>
      <c r="E67" s="4">
        <v>0</v>
      </c>
      <c r="F67" s="4">
        <v>0</v>
      </c>
      <c r="G67" s="4">
        <v>0</v>
      </c>
      <c r="H67" s="5">
        <f>SUM(E67:G67)</f>
        <v>0</v>
      </c>
    </row>
    <row r="68" spans="1:8" ht="15.75" customHeight="1">
      <c r="A68" s="122"/>
      <c r="B68" s="103"/>
      <c r="C68" s="90"/>
      <c r="D68" s="3" t="s">
        <v>7</v>
      </c>
      <c r="E68" s="4">
        <v>0</v>
      </c>
      <c r="F68" s="4">
        <v>0</v>
      </c>
      <c r="G68" s="4">
        <v>0</v>
      </c>
      <c r="H68" s="5">
        <f>SUM(E68:G68)</f>
        <v>0</v>
      </c>
    </row>
    <row r="69" spans="1:8" ht="15.75" customHeight="1">
      <c r="A69" s="122"/>
      <c r="B69" s="103"/>
      <c r="C69" s="112"/>
      <c r="D69" s="3" t="s">
        <v>8</v>
      </c>
      <c r="E69" s="4">
        <f>SUM(E68-E67)</f>
        <v>0</v>
      </c>
      <c r="F69" s="4">
        <f>SUM(F68-F67)</f>
        <v>0</v>
      </c>
      <c r="G69" s="4">
        <f>SUM(G68-G67)</f>
        <v>0</v>
      </c>
      <c r="H69" s="5">
        <f>SUM(E69:G69)</f>
        <v>0</v>
      </c>
    </row>
    <row r="70" spans="1:8" ht="15.75" customHeight="1">
      <c r="A70" s="122"/>
      <c r="B70" s="103"/>
      <c r="C70" s="89" t="s">
        <v>98</v>
      </c>
      <c r="D70" s="3" t="s">
        <v>6</v>
      </c>
      <c r="E70" s="4">
        <v>0</v>
      </c>
      <c r="F70" s="4">
        <v>0</v>
      </c>
      <c r="G70" s="4">
        <v>0</v>
      </c>
      <c r="H70" s="5">
        <f t="shared" si="1"/>
        <v>0</v>
      </c>
    </row>
    <row r="71" spans="1:8" ht="15.75" customHeight="1">
      <c r="A71" s="122"/>
      <c r="B71" s="103"/>
      <c r="C71" s="90"/>
      <c r="D71" s="3" t="s">
        <v>7</v>
      </c>
      <c r="E71" s="4">
        <v>0</v>
      </c>
      <c r="F71" s="4">
        <v>0</v>
      </c>
      <c r="G71" s="4">
        <v>0</v>
      </c>
      <c r="H71" s="5">
        <f t="shared" si="1"/>
        <v>0</v>
      </c>
    </row>
    <row r="72" spans="1:8" ht="15.75" customHeight="1">
      <c r="A72" s="122"/>
      <c r="B72" s="103"/>
      <c r="C72" s="112"/>
      <c r="D72" s="3" t="s">
        <v>8</v>
      </c>
      <c r="E72" s="4">
        <f>SUM(E71-E70)</f>
        <v>0</v>
      </c>
      <c r="F72" s="4">
        <f>SUM(F71-F70)</f>
        <v>0</v>
      </c>
      <c r="G72" s="4">
        <f>SUM(G71-G70)</f>
        <v>0</v>
      </c>
      <c r="H72" s="5">
        <f t="shared" si="1"/>
        <v>0</v>
      </c>
    </row>
    <row r="73" spans="1:8" ht="15.75" customHeight="1">
      <c r="A73" s="122"/>
      <c r="B73" s="103"/>
      <c r="C73" s="127" t="s">
        <v>126</v>
      </c>
      <c r="D73" s="3" t="s">
        <v>58</v>
      </c>
      <c r="E73" s="4">
        <f>SUM(E64)</f>
        <v>0</v>
      </c>
      <c r="F73" s="4">
        <f>SUM(F58,F61,F64,F67,F70)</f>
        <v>0</v>
      </c>
      <c r="G73" s="4">
        <f>SUM(G64)</f>
        <v>0</v>
      </c>
      <c r="H73" s="5">
        <f>SUM(H58,H61,H64,H67,H70)</f>
        <v>0</v>
      </c>
    </row>
    <row r="74" spans="1:8" ht="15.75" customHeight="1">
      <c r="A74" s="122"/>
      <c r="B74" s="103"/>
      <c r="C74" s="128"/>
      <c r="D74" s="3" t="s">
        <v>59</v>
      </c>
      <c r="E74" s="4">
        <f>SUM(E65)</f>
        <v>0</v>
      </c>
      <c r="F74" s="4">
        <f>SUM(F59,F62,F65,F68,F71)</f>
        <v>32293</v>
      </c>
      <c r="G74" s="4">
        <f>SUM(G65)</f>
        <v>0</v>
      </c>
      <c r="H74" s="5">
        <f>SUM(H59,H62,H65,H68,H71)</f>
        <v>32293</v>
      </c>
    </row>
    <row r="75" spans="1:8" ht="15.75" customHeight="1">
      <c r="A75" s="122"/>
      <c r="B75" s="86"/>
      <c r="C75" s="129"/>
      <c r="D75" s="3" t="s">
        <v>60</v>
      </c>
      <c r="E75" s="4">
        <f>SUM(E66)</f>
        <v>0</v>
      </c>
      <c r="F75" s="4">
        <f>SUM(F60,F63,F66,F69,F72)</f>
        <v>32293</v>
      </c>
      <c r="G75" s="4">
        <f>SUM(G66)</f>
        <v>0</v>
      </c>
      <c r="H75" s="5">
        <f>SUM(H60,H63,H66,H70,H72)</f>
        <v>32293</v>
      </c>
    </row>
    <row r="76" spans="1:8" ht="15.75" customHeight="1">
      <c r="A76" s="122"/>
      <c r="B76" s="130" t="s">
        <v>62</v>
      </c>
      <c r="C76" s="131"/>
      <c r="D76" s="3" t="s">
        <v>58</v>
      </c>
      <c r="E76" s="4">
        <f>SUM(E49,E73)</f>
        <v>0</v>
      </c>
      <c r="F76" s="4">
        <f>SUM(F49,F55,F73)</f>
        <v>0</v>
      </c>
      <c r="G76" s="4">
        <f>SUM(G49,G73)</f>
        <v>0</v>
      </c>
      <c r="H76" s="5">
        <f>SUM(H49,H55,H73)</f>
        <v>0</v>
      </c>
    </row>
    <row r="77" spans="1:8" ht="15.75" customHeight="1">
      <c r="A77" s="122"/>
      <c r="B77" s="96"/>
      <c r="C77" s="113"/>
      <c r="D77" s="3" t="s">
        <v>59</v>
      </c>
      <c r="E77" s="4">
        <f>SUM(E50,E74)</f>
        <v>0</v>
      </c>
      <c r="F77" s="4">
        <f>SUM(F50,F56,F74)</f>
        <v>2352311</v>
      </c>
      <c r="G77" s="4">
        <f>SUM(G50,G74)</f>
        <v>0</v>
      </c>
      <c r="H77" s="5">
        <f>SUM(H50,H56,H74)</f>
        <v>2352311</v>
      </c>
    </row>
    <row r="78" spans="1:8" ht="15.75" customHeight="1" thickBot="1">
      <c r="A78" s="133"/>
      <c r="B78" s="114"/>
      <c r="C78" s="115"/>
      <c r="D78" s="6" t="s">
        <v>60</v>
      </c>
      <c r="E78" s="7">
        <f>SUM(E51,E75)</f>
        <v>0</v>
      </c>
      <c r="F78" s="7">
        <f>SUM(F51,F57,F75)</f>
        <v>2352311</v>
      </c>
      <c r="G78" s="7">
        <f>SUM(G51,G75)</f>
        <v>0</v>
      </c>
      <c r="H78" s="8">
        <f>SUM(H51,H57,H75)</f>
        <v>2352311</v>
      </c>
    </row>
    <row r="79" spans="1:8" ht="15.75" customHeight="1">
      <c r="A79" s="135" t="s">
        <v>30</v>
      </c>
      <c r="B79" s="135"/>
      <c r="C79" s="135"/>
      <c r="D79" s="135"/>
      <c r="E79" s="135"/>
      <c r="F79" s="135"/>
      <c r="G79" s="135"/>
      <c r="H79" s="135"/>
    </row>
    <row r="80" spans="1:8" ht="15.75" customHeight="1" thickBot="1">
      <c r="A80" s="1" t="s">
        <v>23</v>
      </c>
      <c r="H80" s="2" t="s">
        <v>21</v>
      </c>
    </row>
    <row r="81" spans="1:8" ht="15.75" customHeight="1">
      <c r="A81" s="78" t="s">
        <v>0</v>
      </c>
      <c r="B81" s="79"/>
      <c r="C81" s="79"/>
      <c r="D81" s="79" t="s">
        <v>1</v>
      </c>
      <c r="E81" s="81" t="s">
        <v>101</v>
      </c>
      <c r="F81" s="79" t="s">
        <v>102</v>
      </c>
      <c r="G81" s="79" t="s">
        <v>13</v>
      </c>
      <c r="H81" s="82" t="s">
        <v>2</v>
      </c>
    </row>
    <row r="82" spans="1:8" ht="15.75" customHeight="1" thickBot="1">
      <c r="A82" s="15" t="s">
        <v>3</v>
      </c>
      <c r="B82" s="16" t="s">
        <v>4</v>
      </c>
      <c r="C82" s="16" t="s">
        <v>5</v>
      </c>
      <c r="D82" s="80"/>
      <c r="E82" s="80"/>
      <c r="F82" s="80"/>
      <c r="G82" s="80"/>
      <c r="H82" s="83"/>
    </row>
    <row r="83" spans="1:8" ht="19.5" customHeight="1">
      <c r="A83" s="119" t="s">
        <v>179</v>
      </c>
      <c r="B83" s="120" t="s">
        <v>180</v>
      </c>
      <c r="C83" s="121" t="s">
        <v>137</v>
      </c>
      <c r="D83" s="30" t="s">
        <v>58</v>
      </c>
      <c r="E83" s="31">
        <v>0</v>
      </c>
      <c r="F83" s="31">
        <v>0</v>
      </c>
      <c r="G83" s="31">
        <v>0</v>
      </c>
      <c r="H83" s="32">
        <f aca="true" t="shared" si="2" ref="H83:H88">SUM(E83:G83)</f>
        <v>0</v>
      </c>
    </row>
    <row r="84" spans="1:8" ht="19.5" customHeight="1">
      <c r="A84" s="85"/>
      <c r="B84" s="75"/>
      <c r="C84" s="75"/>
      <c r="D84" s="3" t="s">
        <v>59</v>
      </c>
      <c r="E84" s="4">
        <v>0</v>
      </c>
      <c r="F84" s="4">
        <v>0</v>
      </c>
      <c r="G84" s="4">
        <v>0</v>
      </c>
      <c r="H84" s="5">
        <f t="shared" si="2"/>
        <v>0</v>
      </c>
    </row>
    <row r="85" spans="1:8" ht="19.5" customHeight="1">
      <c r="A85" s="85"/>
      <c r="B85" s="75"/>
      <c r="C85" s="75"/>
      <c r="D85" s="3" t="s">
        <v>60</v>
      </c>
      <c r="E85" s="4">
        <f>SUM(E84-E83)</f>
        <v>0</v>
      </c>
      <c r="F85" s="4">
        <f>SUM(F84-F83)</f>
        <v>0</v>
      </c>
      <c r="G85" s="4">
        <f>SUM(G84-G83)</f>
        <v>0</v>
      </c>
      <c r="H85" s="5">
        <f t="shared" si="2"/>
        <v>0</v>
      </c>
    </row>
    <row r="86" spans="1:8" ht="19.5" customHeight="1">
      <c r="A86" s="85"/>
      <c r="B86" s="75"/>
      <c r="C86" s="74" t="s">
        <v>138</v>
      </c>
      <c r="D86" s="3" t="s">
        <v>58</v>
      </c>
      <c r="E86" s="4">
        <v>0</v>
      </c>
      <c r="F86" s="4">
        <v>0</v>
      </c>
      <c r="G86" s="4">
        <v>0</v>
      </c>
      <c r="H86" s="5">
        <f t="shared" si="2"/>
        <v>0</v>
      </c>
    </row>
    <row r="87" spans="1:8" ht="19.5" customHeight="1">
      <c r="A87" s="85"/>
      <c r="B87" s="75"/>
      <c r="C87" s="75"/>
      <c r="D87" s="3" t="s">
        <v>59</v>
      </c>
      <c r="E87" s="4">
        <v>0</v>
      </c>
      <c r="F87" s="4">
        <v>0</v>
      </c>
      <c r="G87" s="4">
        <v>0</v>
      </c>
      <c r="H87" s="5">
        <f t="shared" si="2"/>
        <v>0</v>
      </c>
    </row>
    <row r="88" spans="1:8" ht="19.5" customHeight="1">
      <c r="A88" s="85"/>
      <c r="B88" s="75"/>
      <c r="C88" s="75"/>
      <c r="D88" s="3" t="s">
        <v>60</v>
      </c>
      <c r="E88" s="4">
        <f>SUM(E87-E86)</f>
        <v>0</v>
      </c>
      <c r="F88" s="4">
        <f>SUM(F87-F86)</f>
        <v>0</v>
      </c>
      <c r="G88" s="4">
        <f>SUM(G87-G86)</f>
        <v>0</v>
      </c>
      <c r="H88" s="5">
        <f t="shared" si="2"/>
        <v>0</v>
      </c>
    </row>
    <row r="89" spans="1:8" ht="19.5" customHeight="1">
      <c r="A89" s="85"/>
      <c r="B89" s="111" t="s">
        <v>126</v>
      </c>
      <c r="C89" s="111"/>
      <c r="D89" s="3" t="s">
        <v>58</v>
      </c>
      <c r="E89" s="4">
        <f aca="true" t="shared" si="3" ref="E89:H91">SUM(E83,E86)</f>
        <v>0</v>
      </c>
      <c r="F89" s="4">
        <f t="shared" si="3"/>
        <v>0</v>
      </c>
      <c r="G89" s="4">
        <f t="shared" si="3"/>
        <v>0</v>
      </c>
      <c r="H89" s="5">
        <f t="shared" si="3"/>
        <v>0</v>
      </c>
    </row>
    <row r="90" spans="1:8" ht="19.5" customHeight="1">
      <c r="A90" s="85"/>
      <c r="B90" s="111"/>
      <c r="C90" s="111"/>
      <c r="D90" s="3" t="s">
        <v>59</v>
      </c>
      <c r="E90" s="4">
        <f t="shared" si="3"/>
        <v>0</v>
      </c>
      <c r="F90" s="4">
        <f t="shared" si="3"/>
        <v>0</v>
      </c>
      <c r="G90" s="4">
        <f t="shared" si="3"/>
        <v>0</v>
      </c>
      <c r="H90" s="5">
        <f t="shared" si="3"/>
        <v>0</v>
      </c>
    </row>
    <row r="91" spans="1:8" ht="19.5" customHeight="1">
      <c r="A91" s="85"/>
      <c r="B91" s="111"/>
      <c r="C91" s="111"/>
      <c r="D91" s="3" t="s">
        <v>60</v>
      </c>
      <c r="E91" s="4">
        <f t="shared" si="3"/>
        <v>0</v>
      </c>
      <c r="F91" s="4">
        <f t="shared" si="3"/>
        <v>0</v>
      </c>
      <c r="G91" s="4">
        <f t="shared" si="3"/>
        <v>0</v>
      </c>
      <c r="H91" s="5">
        <f t="shared" si="3"/>
        <v>0</v>
      </c>
    </row>
    <row r="92" spans="1:8" ht="19.5" customHeight="1">
      <c r="A92" s="93" t="s">
        <v>181</v>
      </c>
      <c r="B92" s="102" t="s">
        <v>181</v>
      </c>
      <c r="C92" s="74" t="s">
        <v>182</v>
      </c>
      <c r="D92" s="3" t="s">
        <v>58</v>
      </c>
      <c r="E92" s="4">
        <v>0</v>
      </c>
      <c r="F92" s="4">
        <v>0</v>
      </c>
      <c r="G92" s="4">
        <v>0</v>
      </c>
      <c r="H92" s="5">
        <f aca="true" t="shared" si="4" ref="H92:H100">SUM(E92:G92)</f>
        <v>0</v>
      </c>
    </row>
    <row r="93" spans="1:8" ht="19.5" customHeight="1">
      <c r="A93" s="122"/>
      <c r="B93" s="103"/>
      <c r="C93" s="75"/>
      <c r="D93" s="3" t="s">
        <v>59</v>
      </c>
      <c r="E93" s="4">
        <v>0</v>
      </c>
      <c r="F93" s="4">
        <v>0</v>
      </c>
      <c r="G93" s="4">
        <v>0</v>
      </c>
      <c r="H93" s="5">
        <f t="shared" si="4"/>
        <v>0</v>
      </c>
    </row>
    <row r="94" spans="1:8" ht="19.5" customHeight="1">
      <c r="A94" s="122"/>
      <c r="B94" s="103"/>
      <c r="C94" s="75"/>
      <c r="D94" s="3" t="s">
        <v>60</v>
      </c>
      <c r="E94" s="4">
        <f>SUM(E93-E92)</f>
        <v>0</v>
      </c>
      <c r="F94" s="4">
        <f>SUM(F93-F92)</f>
        <v>0</v>
      </c>
      <c r="G94" s="4">
        <f>SUM(G93-G92)</f>
        <v>0</v>
      </c>
      <c r="H94" s="5">
        <f t="shared" si="4"/>
        <v>0</v>
      </c>
    </row>
    <row r="95" spans="1:8" ht="19.5" customHeight="1">
      <c r="A95" s="122"/>
      <c r="B95" s="103"/>
      <c r="C95" s="74" t="s">
        <v>43</v>
      </c>
      <c r="D95" s="3" t="s">
        <v>6</v>
      </c>
      <c r="E95" s="4">
        <v>0</v>
      </c>
      <c r="F95" s="4">
        <v>0</v>
      </c>
      <c r="G95" s="4">
        <v>0</v>
      </c>
      <c r="H95" s="5">
        <f>SUM(E95:G95)</f>
        <v>0</v>
      </c>
    </row>
    <row r="96" spans="1:8" ht="19.5" customHeight="1">
      <c r="A96" s="122"/>
      <c r="B96" s="103"/>
      <c r="C96" s="75"/>
      <c r="D96" s="3" t="s">
        <v>7</v>
      </c>
      <c r="E96" s="4">
        <v>0</v>
      </c>
      <c r="F96" s="4">
        <v>0</v>
      </c>
      <c r="G96" s="4">
        <v>0</v>
      </c>
      <c r="H96" s="5">
        <f>SUM(E96:G96)</f>
        <v>0</v>
      </c>
    </row>
    <row r="97" spans="1:8" ht="19.5" customHeight="1">
      <c r="A97" s="122"/>
      <c r="B97" s="103"/>
      <c r="C97" s="75"/>
      <c r="D97" s="3" t="s">
        <v>8</v>
      </c>
      <c r="E97" s="4">
        <f>SUM(E96-E95)</f>
        <v>0</v>
      </c>
      <c r="F97" s="4">
        <f>SUM(F96-F95)</f>
        <v>0</v>
      </c>
      <c r="G97" s="4">
        <f>SUM(G96-G95)</f>
        <v>0</v>
      </c>
      <c r="H97" s="5">
        <f>SUM(E97:G97)</f>
        <v>0</v>
      </c>
    </row>
    <row r="98" spans="1:8" ht="19.5" customHeight="1">
      <c r="A98" s="122"/>
      <c r="B98" s="103"/>
      <c r="C98" s="74" t="s">
        <v>205</v>
      </c>
      <c r="D98" s="3" t="s">
        <v>58</v>
      </c>
      <c r="E98" s="4">
        <v>0</v>
      </c>
      <c r="F98" s="4">
        <v>0</v>
      </c>
      <c r="G98" s="4">
        <v>0</v>
      </c>
      <c r="H98" s="5">
        <f t="shared" si="4"/>
        <v>0</v>
      </c>
    </row>
    <row r="99" spans="1:8" ht="19.5" customHeight="1">
      <c r="A99" s="122"/>
      <c r="B99" s="103"/>
      <c r="C99" s="75"/>
      <c r="D99" s="3" t="s">
        <v>59</v>
      </c>
      <c r="E99" s="4">
        <v>0</v>
      </c>
      <c r="F99" s="4">
        <v>0</v>
      </c>
      <c r="G99" s="4">
        <v>0</v>
      </c>
      <c r="H99" s="5">
        <f t="shared" si="4"/>
        <v>0</v>
      </c>
    </row>
    <row r="100" spans="1:8" ht="19.5" customHeight="1">
      <c r="A100" s="122"/>
      <c r="B100" s="103"/>
      <c r="C100" s="75"/>
      <c r="D100" s="3" t="s">
        <v>60</v>
      </c>
      <c r="E100" s="4">
        <f>SUM(E99-E98)</f>
        <v>0</v>
      </c>
      <c r="F100" s="4">
        <f>SUM(F99-F98)</f>
        <v>0</v>
      </c>
      <c r="G100" s="4">
        <f>SUM(G99-G98)</f>
        <v>0</v>
      </c>
      <c r="H100" s="5">
        <f t="shared" si="4"/>
        <v>0</v>
      </c>
    </row>
    <row r="101" spans="1:8" ht="19.5" customHeight="1">
      <c r="A101" s="122"/>
      <c r="B101" s="111" t="s">
        <v>126</v>
      </c>
      <c r="C101" s="111"/>
      <c r="D101" s="3" t="s">
        <v>58</v>
      </c>
      <c r="E101" s="4">
        <f>SUM(E92,E98)</f>
        <v>0</v>
      </c>
      <c r="F101" s="4">
        <f>SUM(F92,F95,F98)</f>
        <v>0</v>
      </c>
      <c r="G101" s="4">
        <f>SUM(G92,G98)</f>
        <v>0</v>
      </c>
      <c r="H101" s="5">
        <f>SUM(H92,H95,H98)</f>
        <v>0</v>
      </c>
    </row>
    <row r="102" spans="1:8" ht="19.5" customHeight="1">
      <c r="A102" s="122"/>
      <c r="B102" s="111"/>
      <c r="C102" s="111"/>
      <c r="D102" s="3" t="s">
        <v>59</v>
      </c>
      <c r="E102" s="4">
        <f>SUM(E93,E99)</f>
        <v>0</v>
      </c>
      <c r="F102" s="4">
        <f>SUM(F93,F96,F99)</f>
        <v>0</v>
      </c>
      <c r="G102" s="4">
        <f>SUM(G93,G99)</f>
        <v>0</v>
      </c>
      <c r="H102" s="5">
        <f>SUM(H93,H96,H99)</f>
        <v>0</v>
      </c>
    </row>
    <row r="103" spans="1:8" ht="19.5" customHeight="1">
      <c r="A103" s="84"/>
      <c r="B103" s="111"/>
      <c r="C103" s="111"/>
      <c r="D103" s="3" t="s">
        <v>60</v>
      </c>
      <c r="E103" s="4">
        <f>SUM(E94,E100)</f>
        <v>0</v>
      </c>
      <c r="F103" s="4">
        <f>SUM(F94,F97,F100)</f>
        <v>0</v>
      </c>
      <c r="G103" s="4">
        <f>SUM(G94,G100)</f>
        <v>0</v>
      </c>
      <c r="H103" s="5">
        <f>SUM(H94,H97,H100)</f>
        <v>0</v>
      </c>
    </row>
    <row r="104" spans="1:8" ht="19.5" customHeight="1">
      <c r="A104" s="88" t="s">
        <v>144</v>
      </c>
      <c r="B104" s="75" t="s">
        <v>144</v>
      </c>
      <c r="C104" s="75" t="s">
        <v>144</v>
      </c>
      <c r="D104" s="3" t="s">
        <v>58</v>
      </c>
      <c r="E104" s="4">
        <v>0</v>
      </c>
      <c r="F104" s="4">
        <v>0</v>
      </c>
      <c r="G104" s="4">
        <v>0</v>
      </c>
      <c r="H104" s="5">
        <f aca="true" t="shared" si="5" ref="H104:H109">SUM(E104:G104)</f>
        <v>0</v>
      </c>
    </row>
    <row r="105" spans="1:8" ht="19.5" customHeight="1">
      <c r="A105" s="88"/>
      <c r="B105" s="75"/>
      <c r="C105" s="75"/>
      <c r="D105" s="3" t="s">
        <v>59</v>
      </c>
      <c r="E105" s="4">
        <v>0</v>
      </c>
      <c r="F105" s="4">
        <v>0</v>
      </c>
      <c r="G105" s="4">
        <v>0</v>
      </c>
      <c r="H105" s="5">
        <f t="shared" si="5"/>
        <v>0</v>
      </c>
    </row>
    <row r="106" spans="1:8" ht="19.5" customHeight="1">
      <c r="A106" s="88"/>
      <c r="B106" s="75"/>
      <c r="C106" s="75"/>
      <c r="D106" s="3" t="s">
        <v>60</v>
      </c>
      <c r="E106" s="4">
        <f>SUM(E105-E104)</f>
        <v>0</v>
      </c>
      <c r="F106" s="4">
        <f>SUM(F105-F104)</f>
        <v>0</v>
      </c>
      <c r="G106" s="4">
        <f>SUM(G105-G104)</f>
        <v>0</v>
      </c>
      <c r="H106" s="5">
        <f t="shared" si="5"/>
        <v>0</v>
      </c>
    </row>
    <row r="107" spans="1:8" ht="19.5" customHeight="1">
      <c r="A107" s="88" t="s">
        <v>145</v>
      </c>
      <c r="B107" s="75" t="s">
        <v>145</v>
      </c>
      <c r="C107" s="75" t="s">
        <v>145</v>
      </c>
      <c r="D107" s="3" t="s">
        <v>58</v>
      </c>
      <c r="E107" s="4">
        <v>0</v>
      </c>
      <c r="F107" s="4">
        <v>0</v>
      </c>
      <c r="G107" s="4">
        <v>0</v>
      </c>
      <c r="H107" s="5">
        <f t="shared" si="5"/>
        <v>0</v>
      </c>
    </row>
    <row r="108" spans="1:8" ht="19.5" customHeight="1">
      <c r="A108" s="88"/>
      <c r="B108" s="75"/>
      <c r="C108" s="75"/>
      <c r="D108" s="3" t="s">
        <v>59</v>
      </c>
      <c r="E108" s="4">
        <v>0</v>
      </c>
      <c r="F108" s="4">
        <v>0</v>
      </c>
      <c r="G108" s="4">
        <v>0</v>
      </c>
      <c r="H108" s="5">
        <f t="shared" si="5"/>
        <v>0</v>
      </c>
    </row>
    <row r="109" spans="1:8" ht="19.5" customHeight="1" thickBot="1">
      <c r="A109" s="88"/>
      <c r="B109" s="75"/>
      <c r="C109" s="75"/>
      <c r="D109" s="3" t="s">
        <v>60</v>
      </c>
      <c r="E109" s="4">
        <f>SUM(E108-E107)</f>
        <v>0</v>
      </c>
      <c r="F109" s="4">
        <f>SUM(F108-F107)</f>
        <v>0</v>
      </c>
      <c r="G109" s="4">
        <f>SUM(G108-G107)</f>
        <v>0</v>
      </c>
      <c r="H109" s="8">
        <f t="shared" si="5"/>
        <v>0</v>
      </c>
    </row>
    <row r="110" spans="1:8" ht="21.75" customHeight="1">
      <c r="A110" s="105" t="s">
        <v>116</v>
      </c>
      <c r="B110" s="106"/>
      <c r="C110" s="106"/>
      <c r="D110" s="9" t="s">
        <v>58</v>
      </c>
      <c r="E110" s="43">
        <f aca="true" t="shared" si="6" ref="E110:H112">SUM(E76,E89,E101,E104,E107)</f>
        <v>0</v>
      </c>
      <c r="F110" s="43">
        <f t="shared" si="6"/>
        <v>0</v>
      </c>
      <c r="G110" s="43">
        <f t="shared" si="6"/>
        <v>0</v>
      </c>
      <c r="H110" s="44">
        <f t="shared" si="6"/>
        <v>0</v>
      </c>
    </row>
    <row r="111" spans="1:8" ht="21.75" customHeight="1">
      <c r="A111" s="107"/>
      <c r="B111" s="87"/>
      <c r="C111" s="87"/>
      <c r="D111" s="10" t="s">
        <v>59</v>
      </c>
      <c r="E111" s="17">
        <f t="shared" si="6"/>
        <v>0</v>
      </c>
      <c r="F111" s="17">
        <f t="shared" si="6"/>
        <v>2352311</v>
      </c>
      <c r="G111" s="17">
        <f t="shared" si="6"/>
        <v>0</v>
      </c>
      <c r="H111" s="18">
        <f t="shared" si="6"/>
        <v>2352311</v>
      </c>
    </row>
    <row r="112" spans="1:8" ht="21.75" customHeight="1" thickBot="1">
      <c r="A112" s="108"/>
      <c r="B112" s="109"/>
      <c r="C112" s="109"/>
      <c r="D112" s="14" t="s">
        <v>60</v>
      </c>
      <c r="E112" s="45">
        <f t="shared" si="6"/>
        <v>0</v>
      </c>
      <c r="F112" s="45">
        <f t="shared" si="6"/>
        <v>2352311</v>
      </c>
      <c r="G112" s="45">
        <f t="shared" si="6"/>
        <v>0</v>
      </c>
      <c r="H112" s="46">
        <f t="shared" si="6"/>
        <v>2352311</v>
      </c>
    </row>
    <row r="113" spans="1:8" ht="21.75" customHeight="1" thickBot="1">
      <c r="A113" s="34" t="s">
        <v>110</v>
      </c>
      <c r="B113" s="10" t="s">
        <v>110</v>
      </c>
      <c r="C113" s="10" t="s">
        <v>110</v>
      </c>
      <c r="D113" s="10" t="s">
        <v>59</v>
      </c>
      <c r="E113" s="48">
        <v>0</v>
      </c>
      <c r="F113" s="48">
        <f>F31-F111</f>
        <v>0</v>
      </c>
      <c r="G113" s="48">
        <v>0</v>
      </c>
      <c r="H113" s="49">
        <f>SUM(E113:G113)</f>
        <v>0</v>
      </c>
    </row>
    <row r="114" spans="1:8" ht="21.75" customHeight="1">
      <c r="A114" s="105" t="s">
        <v>146</v>
      </c>
      <c r="B114" s="106"/>
      <c r="C114" s="106"/>
      <c r="D114" s="9" t="s">
        <v>58</v>
      </c>
      <c r="E114" s="24">
        <f>SUM(E110)</f>
        <v>0</v>
      </c>
      <c r="F114" s="24">
        <f>SUM(F110)</f>
        <v>0</v>
      </c>
      <c r="G114" s="24">
        <f>SUM(G110)</f>
        <v>0</v>
      </c>
      <c r="H114" s="25">
        <f>SUM(E114:G114)</f>
        <v>0</v>
      </c>
    </row>
    <row r="115" spans="1:8" ht="21.75" customHeight="1">
      <c r="A115" s="107"/>
      <c r="B115" s="87"/>
      <c r="C115" s="87"/>
      <c r="D115" s="10" t="s">
        <v>59</v>
      </c>
      <c r="E115" s="17">
        <f>SUM(E111,E113)</f>
        <v>0</v>
      </c>
      <c r="F115" s="17">
        <f>SUM(F111,F113)</f>
        <v>2352311</v>
      </c>
      <c r="G115" s="17">
        <f>SUM(G111,G113)</f>
        <v>0</v>
      </c>
      <c r="H115" s="18">
        <f>SUM(E115:G115)</f>
        <v>2352311</v>
      </c>
    </row>
    <row r="116" spans="1:8" ht="21.75" customHeight="1" thickBot="1">
      <c r="A116" s="108"/>
      <c r="B116" s="109"/>
      <c r="C116" s="109"/>
      <c r="D116" s="14" t="s">
        <v>60</v>
      </c>
      <c r="E116" s="19">
        <f>SUM(E115-E114)</f>
        <v>0</v>
      </c>
      <c r="F116" s="19">
        <f>SUM(F115-F114)</f>
        <v>2352311</v>
      </c>
      <c r="G116" s="19">
        <f>SUM(G115-G114)</f>
        <v>0</v>
      </c>
      <c r="H116" s="20">
        <f>SUM(E116:G116)</f>
        <v>2352311</v>
      </c>
    </row>
    <row r="117" spans="1:8" ht="11.25" customHeight="1">
      <c r="A117" s="110" t="s">
        <v>100</v>
      </c>
      <c r="B117" s="110"/>
      <c r="C117" s="110"/>
      <c r="D117" s="110"/>
      <c r="E117" s="110"/>
      <c r="F117" s="110"/>
      <c r="G117" s="110"/>
      <c r="H117" s="110"/>
    </row>
  </sheetData>
  <sheetProtection/>
  <mergeCells count="76">
    <mergeCell ref="A18:A20"/>
    <mergeCell ref="B18:B20"/>
    <mergeCell ref="C18:C20"/>
    <mergeCell ref="A79:H79"/>
    <mergeCell ref="A81:C81"/>
    <mergeCell ref="D81:D82"/>
    <mergeCell ref="E81:E82"/>
    <mergeCell ref="F81:F82"/>
    <mergeCell ref="G81:G82"/>
    <mergeCell ref="H81:H82"/>
    <mergeCell ref="C61:C63"/>
    <mergeCell ref="C58:C60"/>
    <mergeCell ref="B58:B75"/>
    <mergeCell ref="C95:C97"/>
    <mergeCell ref="A107:A109"/>
    <mergeCell ref="B107:B109"/>
    <mergeCell ref="C107:C109"/>
    <mergeCell ref="C104:C106"/>
    <mergeCell ref="C64:C66"/>
    <mergeCell ref="C73:C75"/>
    <mergeCell ref="A110:C112"/>
    <mergeCell ref="A114:C116"/>
    <mergeCell ref="A117:H117"/>
    <mergeCell ref="A92:A103"/>
    <mergeCell ref="B92:B100"/>
    <mergeCell ref="C92:C94"/>
    <mergeCell ref="C98:C100"/>
    <mergeCell ref="B101:C103"/>
    <mergeCell ref="A104:A106"/>
    <mergeCell ref="B104:B106"/>
    <mergeCell ref="B76:C78"/>
    <mergeCell ref="A83:A91"/>
    <mergeCell ref="B83:B88"/>
    <mergeCell ref="C83:C85"/>
    <mergeCell ref="C86:C88"/>
    <mergeCell ref="B89:C91"/>
    <mergeCell ref="A37:A78"/>
    <mergeCell ref="B37:B51"/>
    <mergeCell ref="C37:C39"/>
    <mergeCell ref="C43:C45"/>
    <mergeCell ref="C46:C48"/>
    <mergeCell ref="C49:C51"/>
    <mergeCell ref="B52:B57"/>
    <mergeCell ref="C52:C54"/>
    <mergeCell ref="C55:C57"/>
    <mergeCell ref="A33:H33"/>
    <mergeCell ref="A35:C35"/>
    <mergeCell ref="D35:D36"/>
    <mergeCell ref="E35:E36"/>
    <mergeCell ref="F35:F36"/>
    <mergeCell ref="G35:G36"/>
    <mergeCell ref="H35:H36"/>
    <mergeCell ref="A21:A29"/>
    <mergeCell ref="B21:B26"/>
    <mergeCell ref="C21:C23"/>
    <mergeCell ref="C24:C26"/>
    <mergeCell ref="B27:C29"/>
    <mergeCell ref="A30:C32"/>
    <mergeCell ref="A6:A14"/>
    <mergeCell ref="B6:B11"/>
    <mergeCell ref="C6:C8"/>
    <mergeCell ref="C9:C11"/>
    <mergeCell ref="B12:C14"/>
    <mergeCell ref="A15:A17"/>
    <mergeCell ref="B15:B17"/>
    <mergeCell ref="C15:C17"/>
    <mergeCell ref="C67:C69"/>
    <mergeCell ref="C40:C42"/>
    <mergeCell ref="C70:C72"/>
    <mergeCell ref="A1:H1"/>
    <mergeCell ref="A4:C4"/>
    <mergeCell ref="D4:D5"/>
    <mergeCell ref="E4:E5"/>
    <mergeCell ref="F4:F5"/>
    <mergeCell ref="G4:G5"/>
    <mergeCell ref="H4:H5"/>
  </mergeCells>
  <printOptions horizontalCentered="1"/>
  <pageMargins left="0.3937007874015748" right="0.3937007874015748" top="0.45" bottom="0.35" header="0.15748031496062992" footer="0.15748031496062992"/>
  <pageSetup fitToHeight="0" fitToWidth="1" orientation="portrait" paperSize="9" r:id="rId1"/>
  <rowBreaks count="2" manualBreakCount="2">
    <brk id="33" max="7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8"/>
  <sheetViews>
    <sheetView view="pageBreakPreview" zoomScaleSheetLayoutView="100" zoomScalePageLayoutView="0" workbookViewId="0" topLeftCell="A54">
      <selection activeCell="F61" sqref="F61"/>
    </sheetView>
  </sheetViews>
  <sheetFormatPr defaultColWidth="8.88671875" defaultRowHeight="13.5"/>
  <cols>
    <col min="2" max="2" width="10.77734375" style="0" customWidth="1"/>
    <col min="3" max="3" width="10.88671875" style="0" customWidth="1"/>
    <col min="5" max="6" width="11.4453125" style="0" bestFit="1" customWidth="1"/>
    <col min="7" max="7" width="11.5546875" style="0" customWidth="1"/>
    <col min="8" max="8" width="13.3359375" style="0" customWidth="1"/>
  </cols>
  <sheetData>
    <row r="1" spans="1:8" ht="20.25">
      <c r="A1" s="123" t="s">
        <v>231</v>
      </c>
      <c r="B1" s="123"/>
      <c r="C1" s="123"/>
      <c r="D1" s="123"/>
      <c r="E1" s="123"/>
      <c r="F1" s="123"/>
      <c r="G1" s="123"/>
      <c r="H1" s="123"/>
    </row>
    <row r="2" spans="1:8" ht="20.25">
      <c r="A2" s="37"/>
      <c r="B2" s="37"/>
      <c r="C2" s="37"/>
      <c r="D2" s="37"/>
      <c r="E2" s="37"/>
      <c r="F2" s="37"/>
      <c r="G2" s="37"/>
      <c r="H2" s="37"/>
    </row>
    <row r="3" spans="1:8" ht="14.25" thickBot="1">
      <c r="A3" s="1" t="s">
        <v>183</v>
      </c>
      <c r="B3" s="1"/>
      <c r="C3" s="1"/>
      <c r="D3" s="1"/>
      <c r="E3" s="2"/>
      <c r="F3" s="2"/>
      <c r="G3" s="2"/>
      <c r="H3" s="2" t="s">
        <v>184</v>
      </c>
    </row>
    <row r="4" spans="1:8" ht="32.25" customHeight="1">
      <c r="A4" s="78" t="s">
        <v>185</v>
      </c>
      <c r="B4" s="79"/>
      <c r="C4" s="79"/>
      <c r="D4" s="79" t="s">
        <v>186</v>
      </c>
      <c r="E4" s="79" t="s">
        <v>187</v>
      </c>
      <c r="F4" s="79" t="s">
        <v>188</v>
      </c>
      <c r="G4" s="81" t="s">
        <v>189</v>
      </c>
      <c r="H4" s="82" t="s">
        <v>190</v>
      </c>
    </row>
    <row r="5" spans="1:8" ht="32.25" customHeight="1" thickBot="1">
      <c r="A5" s="15" t="s">
        <v>191</v>
      </c>
      <c r="B5" s="16" t="s">
        <v>192</v>
      </c>
      <c r="C5" s="16" t="s">
        <v>193</v>
      </c>
      <c r="D5" s="80"/>
      <c r="E5" s="80"/>
      <c r="F5" s="80"/>
      <c r="G5" s="80"/>
      <c r="H5" s="83"/>
    </row>
    <row r="6" spans="1:8" ht="26.25" customHeight="1">
      <c r="A6" s="85" t="s">
        <v>194</v>
      </c>
      <c r="B6" s="75" t="s">
        <v>195</v>
      </c>
      <c r="C6" s="74" t="s">
        <v>196</v>
      </c>
      <c r="D6" s="3" t="s">
        <v>197</v>
      </c>
      <c r="E6" s="4">
        <v>32862000</v>
      </c>
      <c r="F6" s="4">
        <v>0</v>
      </c>
      <c r="G6" s="4">
        <v>0</v>
      </c>
      <c r="H6" s="5">
        <f>SUM(E6:G6)</f>
        <v>32862000</v>
      </c>
    </row>
    <row r="7" spans="1:8" ht="26.25" customHeight="1">
      <c r="A7" s="88"/>
      <c r="B7" s="75"/>
      <c r="C7" s="75"/>
      <c r="D7" s="3" t="s">
        <v>59</v>
      </c>
      <c r="E7" s="4">
        <v>32862000</v>
      </c>
      <c r="F7" s="4">
        <v>0</v>
      </c>
      <c r="G7" s="4">
        <v>0</v>
      </c>
      <c r="H7" s="5">
        <f>SUM(E7:G7)</f>
        <v>32862000</v>
      </c>
    </row>
    <row r="8" spans="1:8" ht="26.25" customHeight="1">
      <c r="A8" s="88"/>
      <c r="B8" s="75"/>
      <c r="C8" s="75"/>
      <c r="D8" s="3" t="s">
        <v>60</v>
      </c>
      <c r="E8" s="4">
        <f>SUM(E7-E6)</f>
        <v>0</v>
      </c>
      <c r="F8" s="4">
        <f>SUM(F7-F6)</f>
        <v>0</v>
      </c>
      <c r="G8" s="4">
        <f>SUM(G7-G6)</f>
        <v>0</v>
      </c>
      <c r="H8" s="5">
        <f>SUM(H7-H6)</f>
        <v>0</v>
      </c>
    </row>
    <row r="9" spans="1:8" ht="26.25" customHeight="1">
      <c r="A9" s="88"/>
      <c r="B9" s="87" t="s">
        <v>198</v>
      </c>
      <c r="C9" s="87"/>
      <c r="D9" s="3" t="s">
        <v>58</v>
      </c>
      <c r="E9" s="4">
        <f>SUM(E6)</f>
        <v>32862000</v>
      </c>
      <c r="F9" s="4">
        <f>SUM(F6)</f>
        <v>0</v>
      </c>
      <c r="G9" s="4">
        <f>SUM(G6)</f>
        <v>0</v>
      </c>
      <c r="H9" s="5">
        <f>SUM(H6)</f>
        <v>32862000</v>
      </c>
    </row>
    <row r="10" spans="1:8" ht="26.25" customHeight="1">
      <c r="A10" s="88"/>
      <c r="B10" s="87"/>
      <c r="C10" s="87"/>
      <c r="D10" s="3" t="s">
        <v>59</v>
      </c>
      <c r="E10" s="4">
        <f>SUM(E7)</f>
        <v>32862000</v>
      </c>
      <c r="F10" s="4">
        <f aca="true" t="shared" si="0" ref="F10:H11">SUM(F7)</f>
        <v>0</v>
      </c>
      <c r="G10" s="4">
        <f t="shared" si="0"/>
        <v>0</v>
      </c>
      <c r="H10" s="5">
        <f t="shared" si="0"/>
        <v>32862000</v>
      </c>
    </row>
    <row r="11" spans="1:8" ht="26.25" customHeight="1">
      <c r="A11" s="88"/>
      <c r="B11" s="87"/>
      <c r="C11" s="87"/>
      <c r="D11" s="3" t="s">
        <v>60</v>
      </c>
      <c r="E11" s="4">
        <f>SUM(E8)</f>
        <v>0</v>
      </c>
      <c r="F11" s="4">
        <f t="shared" si="0"/>
        <v>0</v>
      </c>
      <c r="G11" s="4">
        <f t="shared" si="0"/>
        <v>0</v>
      </c>
      <c r="H11" s="5">
        <f t="shared" si="0"/>
        <v>0</v>
      </c>
    </row>
    <row r="12" spans="1:8" ht="26.25" customHeight="1">
      <c r="A12" s="85" t="s">
        <v>109</v>
      </c>
      <c r="B12" s="75" t="s">
        <v>68</v>
      </c>
      <c r="C12" s="74" t="s">
        <v>69</v>
      </c>
      <c r="D12" s="3" t="s">
        <v>58</v>
      </c>
      <c r="E12" s="4">
        <v>0</v>
      </c>
      <c r="F12" s="4">
        <v>0</v>
      </c>
      <c r="G12" s="4">
        <v>0</v>
      </c>
      <c r="H12" s="5">
        <f>SUM(E12:G12)</f>
        <v>0</v>
      </c>
    </row>
    <row r="13" spans="1:8" ht="26.25" customHeight="1">
      <c r="A13" s="88"/>
      <c r="B13" s="75"/>
      <c r="C13" s="75"/>
      <c r="D13" s="3" t="s">
        <v>59</v>
      </c>
      <c r="E13" s="4">
        <v>0</v>
      </c>
      <c r="F13" s="4">
        <v>0</v>
      </c>
      <c r="G13" s="4">
        <v>0</v>
      </c>
      <c r="H13" s="5">
        <f>SUM(E13:G13)</f>
        <v>0</v>
      </c>
    </row>
    <row r="14" spans="1:8" ht="26.25" customHeight="1">
      <c r="A14" s="88"/>
      <c r="B14" s="75"/>
      <c r="C14" s="75"/>
      <c r="D14" s="3" t="s">
        <v>60</v>
      </c>
      <c r="E14" s="4">
        <f>SUM(E13-E12)</f>
        <v>0</v>
      </c>
      <c r="F14" s="4">
        <f>SUM(F13-F12)</f>
        <v>0</v>
      </c>
      <c r="G14" s="4">
        <f>SUM(G13-G12)</f>
        <v>0</v>
      </c>
      <c r="H14" s="5">
        <f>SUM(H13-H12)</f>
        <v>0</v>
      </c>
    </row>
    <row r="15" spans="1:8" ht="26.25" customHeight="1">
      <c r="A15" s="88"/>
      <c r="B15" s="87" t="s">
        <v>198</v>
      </c>
      <c r="C15" s="87"/>
      <c r="D15" s="3" t="s">
        <v>58</v>
      </c>
      <c r="E15" s="4">
        <f aca="true" t="shared" si="1" ref="E15:H17">SUM(E12)</f>
        <v>0</v>
      </c>
      <c r="F15" s="4">
        <f t="shared" si="1"/>
        <v>0</v>
      </c>
      <c r="G15" s="4">
        <f t="shared" si="1"/>
        <v>0</v>
      </c>
      <c r="H15" s="5">
        <f t="shared" si="1"/>
        <v>0</v>
      </c>
    </row>
    <row r="16" spans="1:8" ht="26.25" customHeight="1">
      <c r="A16" s="88"/>
      <c r="B16" s="87"/>
      <c r="C16" s="87"/>
      <c r="D16" s="3" t="s">
        <v>59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5">
        <f t="shared" si="1"/>
        <v>0</v>
      </c>
    </row>
    <row r="17" spans="1:8" ht="26.25" customHeight="1">
      <c r="A17" s="88"/>
      <c r="B17" s="87"/>
      <c r="C17" s="87"/>
      <c r="D17" s="3" t="s">
        <v>60</v>
      </c>
      <c r="E17" s="4">
        <f t="shared" si="1"/>
        <v>0</v>
      </c>
      <c r="F17" s="4">
        <f t="shared" si="1"/>
        <v>0</v>
      </c>
      <c r="G17" s="4">
        <f t="shared" si="1"/>
        <v>0</v>
      </c>
      <c r="H17" s="5">
        <f t="shared" si="1"/>
        <v>0</v>
      </c>
    </row>
    <row r="18" spans="1:8" ht="26.25" customHeight="1">
      <c r="A18" s="93" t="s">
        <v>151</v>
      </c>
      <c r="B18" s="89" t="s">
        <v>110</v>
      </c>
      <c r="C18" s="89" t="s">
        <v>110</v>
      </c>
      <c r="D18" s="3" t="s">
        <v>58</v>
      </c>
      <c r="E18" s="4">
        <v>0</v>
      </c>
      <c r="F18" s="4">
        <v>0</v>
      </c>
      <c r="G18" s="4">
        <v>0</v>
      </c>
      <c r="H18" s="5">
        <f>SUM(E18:G18)</f>
        <v>0</v>
      </c>
    </row>
    <row r="19" spans="1:8" ht="26.25" customHeight="1">
      <c r="A19" s="122"/>
      <c r="B19" s="90"/>
      <c r="C19" s="90"/>
      <c r="D19" s="3" t="s">
        <v>59</v>
      </c>
      <c r="E19" s="4">
        <v>0</v>
      </c>
      <c r="F19" s="4">
        <v>0</v>
      </c>
      <c r="G19" s="4">
        <v>0</v>
      </c>
      <c r="H19" s="5">
        <f>SUM(E19:G19)</f>
        <v>0</v>
      </c>
    </row>
    <row r="20" spans="1:8" ht="26.25" customHeight="1">
      <c r="A20" s="84"/>
      <c r="B20" s="112"/>
      <c r="C20" s="112"/>
      <c r="D20" s="3" t="s">
        <v>60</v>
      </c>
      <c r="E20" s="4">
        <f>SUM(E19-E18)</f>
        <v>0</v>
      </c>
      <c r="F20" s="4">
        <f>SUM(F19-F18)</f>
        <v>0</v>
      </c>
      <c r="G20" s="4">
        <f>SUM(G19-G18)</f>
        <v>0</v>
      </c>
      <c r="H20" s="5">
        <f>SUM(H19-H18)</f>
        <v>0</v>
      </c>
    </row>
    <row r="21" spans="1:8" ht="26.25" customHeight="1">
      <c r="A21" s="85" t="s">
        <v>111</v>
      </c>
      <c r="B21" s="75" t="s">
        <v>112</v>
      </c>
      <c r="C21" s="102" t="s">
        <v>113</v>
      </c>
      <c r="D21" s="3" t="s">
        <v>58</v>
      </c>
      <c r="E21" s="4">
        <v>0</v>
      </c>
      <c r="F21" s="4">
        <v>554</v>
      </c>
      <c r="G21" s="4">
        <v>0</v>
      </c>
      <c r="H21" s="5">
        <f>SUM(E21:G21)</f>
        <v>554</v>
      </c>
    </row>
    <row r="22" spans="1:8" ht="26.25" customHeight="1">
      <c r="A22" s="88"/>
      <c r="B22" s="75"/>
      <c r="C22" s="103"/>
      <c r="D22" s="3" t="s">
        <v>59</v>
      </c>
      <c r="E22" s="4">
        <v>0</v>
      </c>
      <c r="F22" s="4">
        <v>554</v>
      </c>
      <c r="G22" s="4">
        <v>0</v>
      </c>
      <c r="H22" s="5">
        <f>SUM(E22:G22)</f>
        <v>554</v>
      </c>
    </row>
    <row r="23" spans="1:8" ht="26.25" customHeight="1">
      <c r="A23" s="88"/>
      <c r="B23" s="75"/>
      <c r="C23" s="86"/>
      <c r="D23" s="3" t="s">
        <v>60</v>
      </c>
      <c r="E23" s="4">
        <f>SUM(E22-E21)</f>
        <v>0</v>
      </c>
      <c r="F23" s="4">
        <f>SUM(F22-F21)</f>
        <v>0</v>
      </c>
      <c r="G23" s="4">
        <f>SUM(G22-G21)</f>
        <v>0</v>
      </c>
      <c r="H23" s="5">
        <f>SUM(H22-H21)</f>
        <v>0</v>
      </c>
    </row>
    <row r="24" spans="1:8" ht="26.25" customHeight="1">
      <c r="A24" s="88"/>
      <c r="B24" s="75"/>
      <c r="C24" s="74" t="s">
        <v>114</v>
      </c>
      <c r="D24" s="3" t="s">
        <v>58</v>
      </c>
      <c r="E24" s="4">
        <v>0</v>
      </c>
      <c r="F24" s="4">
        <v>0</v>
      </c>
      <c r="G24" s="4">
        <v>0</v>
      </c>
      <c r="H24" s="5">
        <f>SUM(E24:G24)</f>
        <v>0</v>
      </c>
    </row>
    <row r="25" spans="1:8" ht="26.25" customHeight="1">
      <c r="A25" s="88"/>
      <c r="B25" s="75"/>
      <c r="C25" s="75"/>
      <c r="D25" s="3" t="s">
        <v>59</v>
      </c>
      <c r="E25" s="4">
        <v>0</v>
      </c>
      <c r="F25" s="4">
        <v>0</v>
      </c>
      <c r="G25" s="4">
        <v>0</v>
      </c>
      <c r="H25" s="5">
        <f>SUM(E25:G25)</f>
        <v>0</v>
      </c>
    </row>
    <row r="26" spans="1:8" ht="26.25" customHeight="1">
      <c r="A26" s="88"/>
      <c r="B26" s="75"/>
      <c r="C26" s="75"/>
      <c r="D26" s="3" t="s">
        <v>60</v>
      </c>
      <c r="E26" s="4">
        <f>SUM(E25-E24)</f>
        <v>0</v>
      </c>
      <c r="F26" s="4">
        <f>SUM(F25-F24)</f>
        <v>0</v>
      </c>
      <c r="G26" s="4">
        <f>SUM(G25-G24)</f>
        <v>0</v>
      </c>
      <c r="H26" s="5">
        <f>SUM(H25-H24)</f>
        <v>0</v>
      </c>
    </row>
    <row r="27" spans="1:8" ht="23.25" customHeight="1">
      <c r="A27" s="88"/>
      <c r="B27" s="87" t="s">
        <v>198</v>
      </c>
      <c r="C27" s="87"/>
      <c r="D27" s="3" t="s">
        <v>58</v>
      </c>
      <c r="E27" s="4">
        <f aca="true" t="shared" si="2" ref="E27:H29">SUM(E21,E24)</f>
        <v>0</v>
      </c>
      <c r="F27" s="4">
        <f t="shared" si="2"/>
        <v>554</v>
      </c>
      <c r="G27" s="4">
        <f t="shared" si="2"/>
        <v>0</v>
      </c>
      <c r="H27" s="5">
        <f t="shared" si="2"/>
        <v>554</v>
      </c>
    </row>
    <row r="28" spans="1:8" ht="23.25" customHeight="1">
      <c r="A28" s="88"/>
      <c r="B28" s="87"/>
      <c r="C28" s="87"/>
      <c r="D28" s="3" t="s">
        <v>59</v>
      </c>
      <c r="E28" s="4">
        <f t="shared" si="2"/>
        <v>0</v>
      </c>
      <c r="F28" s="4">
        <f t="shared" si="2"/>
        <v>554</v>
      </c>
      <c r="G28" s="4">
        <f t="shared" si="2"/>
        <v>0</v>
      </c>
      <c r="H28" s="5">
        <f t="shared" si="2"/>
        <v>554</v>
      </c>
    </row>
    <row r="29" spans="1:8" ht="23.25" customHeight="1" thickBot="1">
      <c r="A29" s="101"/>
      <c r="B29" s="104"/>
      <c r="C29" s="104"/>
      <c r="D29" s="21" t="s">
        <v>60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3">
        <f t="shared" si="2"/>
        <v>0</v>
      </c>
    </row>
    <row r="30" spans="1:8" ht="26.25" customHeight="1">
      <c r="A30" s="105" t="s">
        <v>199</v>
      </c>
      <c r="B30" s="106"/>
      <c r="C30" s="106"/>
      <c r="D30" s="9" t="s">
        <v>58</v>
      </c>
      <c r="E30" s="43">
        <f>SUM(E9,E15,E18,E27)</f>
        <v>32862000</v>
      </c>
      <c r="F30" s="43">
        <f>SUM(F9,F15,F18,F27)</f>
        <v>554</v>
      </c>
      <c r="G30" s="43">
        <f>SUM(G9,G15,G18,G27)</f>
        <v>0</v>
      </c>
      <c r="H30" s="44">
        <f>SUM(H9,H15,H18,H27)</f>
        <v>32862554</v>
      </c>
    </row>
    <row r="31" spans="1:8" ht="26.25" customHeight="1">
      <c r="A31" s="107"/>
      <c r="B31" s="87"/>
      <c r="C31" s="87"/>
      <c r="D31" s="10" t="s">
        <v>59</v>
      </c>
      <c r="E31" s="17">
        <f aca="true" t="shared" si="3" ref="E31:H32">SUM(E10,E16,E19,E28)</f>
        <v>32862000</v>
      </c>
      <c r="F31" s="17">
        <f t="shared" si="3"/>
        <v>554</v>
      </c>
      <c r="G31" s="17">
        <f t="shared" si="3"/>
        <v>0</v>
      </c>
      <c r="H31" s="18">
        <f t="shared" si="3"/>
        <v>32862554</v>
      </c>
    </row>
    <row r="32" spans="1:8" ht="26.25" customHeight="1" thickBot="1">
      <c r="A32" s="108"/>
      <c r="B32" s="109"/>
      <c r="C32" s="109"/>
      <c r="D32" s="14" t="s">
        <v>60</v>
      </c>
      <c r="E32" s="50">
        <f t="shared" si="3"/>
        <v>0</v>
      </c>
      <c r="F32" s="50">
        <f t="shared" si="3"/>
        <v>0</v>
      </c>
      <c r="G32" s="50">
        <f t="shared" si="3"/>
        <v>0</v>
      </c>
      <c r="H32" s="51">
        <f t="shared" si="3"/>
        <v>0</v>
      </c>
    </row>
    <row r="33" spans="1:8" ht="21" customHeight="1">
      <c r="A33" s="124" t="s">
        <v>117</v>
      </c>
      <c r="B33" s="124"/>
      <c r="C33" s="124"/>
      <c r="D33" s="124"/>
      <c r="E33" s="124"/>
      <c r="F33" s="124"/>
      <c r="G33" s="124"/>
      <c r="H33" s="124"/>
    </row>
    <row r="34" spans="1:8" ht="14.25" thickBot="1">
      <c r="A34" s="1" t="s">
        <v>118</v>
      </c>
      <c r="B34" s="1"/>
      <c r="C34" s="1"/>
      <c r="D34" s="1"/>
      <c r="E34" s="2"/>
      <c r="F34" s="2"/>
      <c r="G34" s="2"/>
      <c r="H34" s="2" t="s">
        <v>46</v>
      </c>
    </row>
    <row r="35" spans="1:8" ht="21" customHeight="1">
      <c r="A35" s="142" t="s">
        <v>47</v>
      </c>
      <c r="B35" s="143"/>
      <c r="C35" s="143"/>
      <c r="D35" s="143" t="s">
        <v>48</v>
      </c>
      <c r="E35" s="145" t="s">
        <v>101</v>
      </c>
      <c r="F35" s="143" t="s">
        <v>102</v>
      </c>
      <c r="G35" s="143" t="s">
        <v>51</v>
      </c>
      <c r="H35" s="146" t="s">
        <v>52</v>
      </c>
    </row>
    <row r="36" spans="1:8" ht="19.5" customHeight="1" thickBot="1">
      <c r="A36" s="52" t="s">
        <v>53</v>
      </c>
      <c r="B36" s="53" t="s">
        <v>54</v>
      </c>
      <c r="C36" s="53" t="s">
        <v>55</v>
      </c>
      <c r="D36" s="144"/>
      <c r="E36" s="144"/>
      <c r="F36" s="144"/>
      <c r="G36" s="144"/>
      <c r="H36" s="147"/>
    </row>
    <row r="37" spans="1:8" ht="24.75" customHeight="1">
      <c r="A37" s="136" t="s">
        <v>206</v>
      </c>
      <c r="B37" s="138" t="s">
        <v>27</v>
      </c>
      <c r="C37" s="138" t="s">
        <v>207</v>
      </c>
      <c r="D37" s="54" t="s">
        <v>6</v>
      </c>
      <c r="E37" s="55">
        <v>0</v>
      </c>
      <c r="F37" s="55">
        <v>0</v>
      </c>
      <c r="G37" s="55">
        <v>0</v>
      </c>
      <c r="H37" s="56">
        <f aca="true" t="shared" si="4" ref="H37:H42">SUM(E37:G37)</f>
        <v>0</v>
      </c>
    </row>
    <row r="38" spans="1:8" ht="24.75" customHeight="1">
      <c r="A38" s="137"/>
      <c r="B38" s="139"/>
      <c r="C38" s="140"/>
      <c r="D38" s="47" t="s">
        <v>7</v>
      </c>
      <c r="E38" s="57">
        <v>0</v>
      </c>
      <c r="F38" s="57">
        <v>0</v>
      </c>
      <c r="G38" s="57">
        <v>0</v>
      </c>
      <c r="H38" s="58">
        <f t="shared" si="4"/>
        <v>0</v>
      </c>
    </row>
    <row r="39" spans="1:8" ht="24.75" customHeight="1">
      <c r="A39" s="137"/>
      <c r="B39" s="139"/>
      <c r="C39" s="140"/>
      <c r="D39" s="47" t="s">
        <v>8</v>
      </c>
      <c r="E39" s="57">
        <f>SUM(E38-E37)</f>
        <v>0</v>
      </c>
      <c r="F39" s="57">
        <f>SUM(F38-F37)</f>
        <v>0</v>
      </c>
      <c r="G39" s="57">
        <f>SUM(G38-G37)</f>
        <v>0</v>
      </c>
      <c r="H39" s="58">
        <f t="shared" si="4"/>
        <v>0</v>
      </c>
    </row>
    <row r="40" spans="1:8" ht="24.75" customHeight="1">
      <c r="A40" s="137"/>
      <c r="B40" s="141" t="s">
        <v>61</v>
      </c>
      <c r="C40" s="140"/>
      <c r="D40" s="47" t="s">
        <v>6</v>
      </c>
      <c r="E40" s="57">
        <f>E37</f>
        <v>0</v>
      </c>
      <c r="F40" s="57">
        <f>F37</f>
        <v>0</v>
      </c>
      <c r="G40" s="57">
        <v>0</v>
      </c>
      <c r="H40" s="58">
        <f t="shared" si="4"/>
        <v>0</v>
      </c>
    </row>
    <row r="41" spans="1:8" ht="24.75" customHeight="1">
      <c r="A41" s="137"/>
      <c r="B41" s="139"/>
      <c r="C41" s="140"/>
      <c r="D41" s="47" t="s">
        <v>7</v>
      </c>
      <c r="E41" s="57">
        <f>E38</f>
        <v>0</v>
      </c>
      <c r="F41" s="57">
        <v>0</v>
      </c>
      <c r="G41" s="57">
        <v>0</v>
      </c>
      <c r="H41" s="58">
        <f t="shared" si="4"/>
        <v>0</v>
      </c>
    </row>
    <row r="42" spans="1:8" ht="24.75" customHeight="1">
      <c r="A42" s="137"/>
      <c r="B42" s="139"/>
      <c r="C42" s="140"/>
      <c r="D42" s="47" t="s">
        <v>8</v>
      </c>
      <c r="E42" s="57">
        <f>SUM(E41-E40)</f>
        <v>0</v>
      </c>
      <c r="F42" s="57">
        <f>SUM(F41-F40)</f>
        <v>0</v>
      </c>
      <c r="G42" s="57">
        <f>SUM(G41-G40)</f>
        <v>0</v>
      </c>
      <c r="H42" s="58">
        <f t="shared" si="4"/>
        <v>0</v>
      </c>
    </row>
    <row r="43" spans="1:8" ht="24.75" customHeight="1">
      <c r="A43" s="136" t="s">
        <v>200</v>
      </c>
      <c r="B43" s="138" t="s">
        <v>201</v>
      </c>
      <c r="C43" s="138" t="s">
        <v>201</v>
      </c>
      <c r="D43" s="54" t="s">
        <v>58</v>
      </c>
      <c r="E43" s="55">
        <v>0</v>
      </c>
      <c r="F43" s="55">
        <v>0</v>
      </c>
      <c r="G43" s="55">
        <v>0</v>
      </c>
      <c r="H43" s="56">
        <f aca="true" t="shared" si="5" ref="H43:H60">SUM(E43:G43)</f>
        <v>0</v>
      </c>
    </row>
    <row r="44" spans="1:8" ht="24.75" customHeight="1">
      <c r="A44" s="137"/>
      <c r="B44" s="139"/>
      <c r="C44" s="140"/>
      <c r="D44" s="47" t="s">
        <v>59</v>
      </c>
      <c r="E44" s="57">
        <v>32682000</v>
      </c>
      <c r="F44" s="57">
        <v>0</v>
      </c>
      <c r="G44" s="57">
        <v>0</v>
      </c>
      <c r="H44" s="58">
        <f t="shared" si="5"/>
        <v>32682000</v>
      </c>
    </row>
    <row r="45" spans="1:8" ht="24.75" customHeight="1">
      <c r="A45" s="137"/>
      <c r="B45" s="139"/>
      <c r="C45" s="140"/>
      <c r="D45" s="47" t="s">
        <v>60</v>
      </c>
      <c r="E45" s="57">
        <f>SUM(E44-E43)</f>
        <v>32682000</v>
      </c>
      <c r="F45" s="57">
        <f>SUM(F44-F43)</f>
        <v>0</v>
      </c>
      <c r="G45" s="57">
        <f>SUM(G44-G43)</f>
        <v>0</v>
      </c>
      <c r="H45" s="58">
        <f t="shared" si="5"/>
        <v>32682000</v>
      </c>
    </row>
    <row r="46" spans="1:8" ht="24.75" customHeight="1">
      <c r="A46" s="137"/>
      <c r="B46" s="141" t="s">
        <v>62</v>
      </c>
      <c r="C46" s="140"/>
      <c r="D46" s="47" t="s">
        <v>58</v>
      </c>
      <c r="E46" s="57">
        <f>E43</f>
        <v>0</v>
      </c>
      <c r="F46" s="57">
        <f>F43</f>
        <v>0</v>
      </c>
      <c r="G46" s="57">
        <v>0</v>
      </c>
      <c r="H46" s="58">
        <f>SUM(E46:G46)</f>
        <v>0</v>
      </c>
    </row>
    <row r="47" spans="1:8" ht="24.75" customHeight="1">
      <c r="A47" s="137"/>
      <c r="B47" s="139"/>
      <c r="C47" s="140"/>
      <c r="D47" s="47" t="s">
        <v>59</v>
      </c>
      <c r="E47" s="57">
        <f>E44</f>
        <v>32682000</v>
      </c>
      <c r="F47" s="57">
        <v>0</v>
      </c>
      <c r="G47" s="57">
        <v>0</v>
      </c>
      <c r="H47" s="58">
        <f>SUM(E47:G47)</f>
        <v>32682000</v>
      </c>
    </row>
    <row r="48" spans="1:8" ht="24.75" customHeight="1">
      <c r="A48" s="137"/>
      <c r="B48" s="139"/>
      <c r="C48" s="140"/>
      <c r="D48" s="47" t="s">
        <v>60</v>
      </c>
      <c r="E48" s="57">
        <f>SUM(E47-E46)</f>
        <v>32682000</v>
      </c>
      <c r="F48" s="57">
        <f>SUM(F47-F46)</f>
        <v>0</v>
      </c>
      <c r="G48" s="57">
        <f>SUM(G47-G46)</f>
        <v>0</v>
      </c>
      <c r="H48" s="58">
        <f>SUM(E48:G48)</f>
        <v>32682000</v>
      </c>
    </row>
    <row r="49" spans="1:8" ht="24.75" customHeight="1">
      <c r="A49" s="148" t="s">
        <v>144</v>
      </c>
      <c r="B49" s="150" t="s">
        <v>144</v>
      </c>
      <c r="C49" s="150" t="s">
        <v>144</v>
      </c>
      <c r="D49" s="47" t="s">
        <v>58</v>
      </c>
      <c r="E49" s="57">
        <v>0</v>
      </c>
      <c r="F49" s="57">
        <v>0</v>
      </c>
      <c r="G49" s="57">
        <v>0</v>
      </c>
      <c r="H49" s="58">
        <f t="shared" si="5"/>
        <v>0</v>
      </c>
    </row>
    <row r="50" spans="1:8" ht="24.75" customHeight="1">
      <c r="A50" s="148"/>
      <c r="B50" s="150"/>
      <c r="C50" s="150"/>
      <c r="D50" s="47" t="s">
        <v>59</v>
      </c>
      <c r="E50" s="57">
        <v>0</v>
      </c>
      <c r="F50" s="57">
        <v>554</v>
      </c>
      <c r="G50" s="57">
        <v>0</v>
      </c>
      <c r="H50" s="58">
        <f t="shared" si="5"/>
        <v>554</v>
      </c>
    </row>
    <row r="51" spans="1:8" ht="24.75" customHeight="1">
      <c r="A51" s="148"/>
      <c r="B51" s="150"/>
      <c r="C51" s="150"/>
      <c r="D51" s="47" t="s">
        <v>60</v>
      </c>
      <c r="E51" s="57">
        <f>SUM(E50-E49)</f>
        <v>0</v>
      </c>
      <c r="F51" s="57">
        <f>SUM(F50-F49)</f>
        <v>554</v>
      </c>
      <c r="G51" s="57">
        <f>SUM(G50-G49)</f>
        <v>0</v>
      </c>
      <c r="H51" s="58">
        <f t="shared" si="5"/>
        <v>554</v>
      </c>
    </row>
    <row r="52" spans="1:8" ht="24.75" customHeight="1">
      <c r="A52" s="149"/>
      <c r="B52" s="150" t="s">
        <v>62</v>
      </c>
      <c r="C52" s="140"/>
      <c r="D52" s="47" t="s">
        <v>58</v>
      </c>
      <c r="E52" s="57">
        <v>0</v>
      </c>
      <c r="F52" s="57">
        <f>F49</f>
        <v>0</v>
      </c>
      <c r="G52" s="57">
        <v>0</v>
      </c>
      <c r="H52" s="58">
        <f t="shared" si="5"/>
        <v>0</v>
      </c>
    </row>
    <row r="53" spans="1:8" ht="24.75" customHeight="1">
      <c r="A53" s="149"/>
      <c r="B53" s="150"/>
      <c r="C53" s="140"/>
      <c r="D53" s="47" t="s">
        <v>59</v>
      </c>
      <c r="E53" s="57">
        <v>0</v>
      </c>
      <c r="F53" s="57">
        <f>F50</f>
        <v>554</v>
      </c>
      <c r="G53" s="57">
        <v>0</v>
      </c>
      <c r="H53" s="58">
        <f t="shared" si="5"/>
        <v>554</v>
      </c>
    </row>
    <row r="54" spans="1:8" ht="24.75" customHeight="1">
      <c r="A54" s="149"/>
      <c r="B54" s="150"/>
      <c r="C54" s="140"/>
      <c r="D54" s="47" t="s">
        <v>60</v>
      </c>
      <c r="E54" s="57">
        <f>SUM(E53-E52)</f>
        <v>0</v>
      </c>
      <c r="F54" s="57">
        <f>SUM(F53-F52)</f>
        <v>554</v>
      </c>
      <c r="G54" s="57">
        <f>SUM(G53-G52)</f>
        <v>0</v>
      </c>
      <c r="H54" s="58">
        <f t="shared" si="5"/>
        <v>554</v>
      </c>
    </row>
    <row r="55" spans="1:8" ht="24.75" customHeight="1">
      <c r="A55" s="148" t="s">
        <v>145</v>
      </c>
      <c r="B55" s="150" t="s">
        <v>145</v>
      </c>
      <c r="C55" s="150" t="s">
        <v>145</v>
      </c>
      <c r="D55" s="47" t="s">
        <v>58</v>
      </c>
      <c r="E55" s="57">
        <v>0</v>
      </c>
      <c r="F55" s="57">
        <v>0</v>
      </c>
      <c r="G55" s="57">
        <v>0</v>
      </c>
      <c r="H55" s="58">
        <f t="shared" si="5"/>
        <v>0</v>
      </c>
    </row>
    <row r="56" spans="1:8" ht="24.75" customHeight="1">
      <c r="A56" s="148"/>
      <c r="B56" s="150"/>
      <c r="C56" s="150"/>
      <c r="D56" s="47" t="s">
        <v>59</v>
      </c>
      <c r="E56" s="57">
        <v>0</v>
      </c>
      <c r="F56" s="57">
        <v>0</v>
      </c>
      <c r="G56" s="57">
        <v>0</v>
      </c>
      <c r="H56" s="58">
        <f t="shared" si="5"/>
        <v>0</v>
      </c>
    </row>
    <row r="57" spans="1:8" ht="24.75" customHeight="1">
      <c r="A57" s="148"/>
      <c r="B57" s="150"/>
      <c r="C57" s="150"/>
      <c r="D57" s="47" t="s">
        <v>60</v>
      </c>
      <c r="E57" s="57">
        <f>SUM(E56-E55)</f>
        <v>0</v>
      </c>
      <c r="F57" s="57">
        <f>SUM(F56-F55)</f>
        <v>0</v>
      </c>
      <c r="G57" s="57">
        <f>SUM(G56-G55)</f>
        <v>0</v>
      </c>
      <c r="H57" s="58">
        <f t="shared" si="5"/>
        <v>0</v>
      </c>
    </row>
    <row r="58" spans="1:8" ht="24.75" customHeight="1">
      <c r="A58" s="149"/>
      <c r="B58" s="150" t="s">
        <v>62</v>
      </c>
      <c r="C58" s="140"/>
      <c r="D58" s="47" t="s">
        <v>58</v>
      </c>
      <c r="E58" s="57">
        <v>0</v>
      </c>
      <c r="F58" s="57">
        <v>0</v>
      </c>
      <c r="G58" s="57">
        <v>0</v>
      </c>
      <c r="H58" s="58">
        <f t="shared" si="5"/>
        <v>0</v>
      </c>
    </row>
    <row r="59" spans="1:8" ht="24.75" customHeight="1">
      <c r="A59" s="149"/>
      <c r="B59" s="150"/>
      <c r="C59" s="140"/>
      <c r="D59" s="47" t="s">
        <v>59</v>
      </c>
      <c r="E59" s="57">
        <v>0</v>
      </c>
      <c r="F59" s="57">
        <v>0</v>
      </c>
      <c r="G59" s="57">
        <v>0</v>
      </c>
      <c r="H59" s="58">
        <f t="shared" si="5"/>
        <v>0</v>
      </c>
    </row>
    <row r="60" spans="1:8" ht="24.75" customHeight="1">
      <c r="A60" s="149"/>
      <c r="B60" s="150"/>
      <c r="C60" s="140"/>
      <c r="D60" s="47" t="s">
        <v>60</v>
      </c>
      <c r="E60" s="57">
        <f>SUM(E59-E58)</f>
        <v>0</v>
      </c>
      <c r="F60" s="57">
        <f>SUM(F59-F58)</f>
        <v>0</v>
      </c>
      <c r="G60" s="57">
        <f>SUM(G59-G58)</f>
        <v>0</v>
      </c>
      <c r="H60" s="58">
        <f t="shared" si="5"/>
        <v>0</v>
      </c>
    </row>
    <row r="61" spans="1:8" ht="24.75" customHeight="1">
      <c r="A61" s="151" t="s">
        <v>116</v>
      </c>
      <c r="B61" s="152"/>
      <c r="C61" s="152"/>
      <c r="D61" s="59" t="s">
        <v>58</v>
      </c>
      <c r="E61" s="60">
        <f>SUM(E40,E46,E52,E58)</f>
        <v>0</v>
      </c>
      <c r="F61" s="60">
        <f>SUM(F40,F46,F52,F58)</f>
        <v>0</v>
      </c>
      <c r="G61" s="60">
        <f>SUM(G46,G52,G58)</f>
        <v>0</v>
      </c>
      <c r="H61" s="61">
        <f>SUM(H40,H46,H52,H58)</f>
        <v>0</v>
      </c>
    </row>
    <row r="62" spans="1:8" ht="24.75" customHeight="1">
      <c r="A62" s="151"/>
      <c r="B62" s="152"/>
      <c r="C62" s="152"/>
      <c r="D62" s="59" t="s">
        <v>59</v>
      </c>
      <c r="E62" s="60">
        <f>SUM(E41,E47,E53,E59)</f>
        <v>32682000</v>
      </c>
      <c r="F62" s="60">
        <f>SUM(F41,F47,F53,F59)</f>
        <v>554</v>
      </c>
      <c r="G62" s="60">
        <f aca="true" t="shared" si="6" ref="E62:H63">SUM(G47,G53,G59)</f>
        <v>0</v>
      </c>
      <c r="H62" s="61">
        <f>SUM(H41,H47,H53,H59)</f>
        <v>32682554</v>
      </c>
    </row>
    <row r="63" spans="1:8" ht="24.75" customHeight="1" thickBot="1">
      <c r="A63" s="153"/>
      <c r="B63" s="154"/>
      <c r="C63" s="154"/>
      <c r="D63" s="62" t="s">
        <v>60</v>
      </c>
      <c r="E63" s="63">
        <f t="shared" si="6"/>
        <v>32682000</v>
      </c>
      <c r="F63" s="63">
        <f t="shared" si="6"/>
        <v>554</v>
      </c>
      <c r="G63" s="63">
        <f t="shared" si="6"/>
        <v>0</v>
      </c>
      <c r="H63" s="64">
        <f t="shared" si="6"/>
        <v>32682554</v>
      </c>
    </row>
    <row r="64" spans="1:8" ht="24.75" customHeight="1" thickBot="1">
      <c r="A64" s="65" t="s">
        <v>110</v>
      </c>
      <c r="B64" s="66" t="s">
        <v>110</v>
      </c>
      <c r="C64" s="66" t="s">
        <v>110</v>
      </c>
      <c r="D64" s="66" t="s">
        <v>59</v>
      </c>
      <c r="E64" s="67">
        <v>0</v>
      </c>
      <c r="F64" s="67">
        <f>F31-F62</f>
        <v>0</v>
      </c>
      <c r="G64" s="67">
        <f>G31-G62</f>
        <v>0</v>
      </c>
      <c r="H64" s="68">
        <v>0</v>
      </c>
    </row>
    <row r="65" spans="1:8" ht="24.75" customHeight="1">
      <c r="A65" s="155" t="s">
        <v>202</v>
      </c>
      <c r="B65" s="156"/>
      <c r="C65" s="156"/>
      <c r="D65" s="69" t="s">
        <v>58</v>
      </c>
      <c r="E65" s="24">
        <f>SUM(E61)</f>
        <v>0</v>
      </c>
      <c r="F65" s="24">
        <f>SUM(F61)</f>
        <v>0</v>
      </c>
      <c r="G65" s="24">
        <f>SUM(G61)</f>
        <v>0</v>
      </c>
      <c r="H65" s="25">
        <f>SUM(E65:G65)</f>
        <v>0</v>
      </c>
    </row>
    <row r="66" spans="1:8" ht="24.75" customHeight="1">
      <c r="A66" s="151"/>
      <c r="B66" s="157"/>
      <c r="C66" s="157"/>
      <c r="D66" s="59" t="s">
        <v>7</v>
      </c>
      <c r="E66" s="17">
        <f>SUM(E62,E64)</f>
        <v>32682000</v>
      </c>
      <c r="F66" s="17">
        <f>SUM(F62,F64)</f>
        <v>554</v>
      </c>
      <c r="G66" s="17">
        <f>SUM(G62,G64)</f>
        <v>0</v>
      </c>
      <c r="H66" s="18">
        <f>SUM(E66:G66)</f>
        <v>32682554</v>
      </c>
    </row>
    <row r="67" spans="1:8" ht="24.75" customHeight="1" thickBot="1">
      <c r="A67" s="158"/>
      <c r="B67" s="159"/>
      <c r="C67" s="159"/>
      <c r="D67" s="70" t="s">
        <v>8</v>
      </c>
      <c r="E67" s="19">
        <f>SUM(E66-E65)</f>
        <v>32682000</v>
      </c>
      <c r="F67" s="19">
        <f>SUM(F66-F65)</f>
        <v>554</v>
      </c>
      <c r="G67" s="19">
        <f>SUM(G66-G65)</f>
        <v>0</v>
      </c>
      <c r="H67" s="20">
        <f>SUM(E67:G67)</f>
        <v>32682554</v>
      </c>
    </row>
    <row r="68" spans="1:8" ht="18" customHeight="1">
      <c r="A68" s="124" t="s">
        <v>30</v>
      </c>
      <c r="B68" s="124"/>
      <c r="C68" s="124"/>
      <c r="D68" s="124"/>
      <c r="E68" s="124"/>
      <c r="F68" s="124"/>
      <c r="G68" s="124"/>
      <c r="H68" s="124"/>
    </row>
  </sheetData>
  <sheetProtection/>
  <mergeCells count="50">
    <mergeCell ref="A68:H68"/>
    <mergeCell ref="A55:A60"/>
    <mergeCell ref="B55:B57"/>
    <mergeCell ref="C55:C57"/>
    <mergeCell ref="B58:C60"/>
    <mergeCell ref="A61:C63"/>
    <mergeCell ref="A65:C67"/>
    <mergeCell ref="A43:A48"/>
    <mergeCell ref="B43:B45"/>
    <mergeCell ref="C43:C45"/>
    <mergeCell ref="B46:C48"/>
    <mergeCell ref="A49:A54"/>
    <mergeCell ref="B49:B51"/>
    <mergeCell ref="C49:C51"/>
    <mergeCell ref="B52:C54"/>
    <mergeCell ref="A30:C32"/>
    <mergeCell ref="A33:H33"/>
    <mergeCell ref="A35:C35"/>
    <mergeCell ref="D35:D36"/>
    <mergeCell ref="E35:E36"/>
    <mergeCell ref="F35:F36"/>
    <mergeCell ref="G35:G36"/>
    <mergeCell ref="H35:H36"/>
    <mergeCell ref="A18:A20"/>
    <mergeCell ref="B18:B20"/>
    <mergeCell ref="C18:C20"/>
    <mergeCell ref="A21:A29"/>
    <mergeCell ref="B21:B26"/>
    <mergeCell ref="C21:C23"/>
    <mergeCell ref="C24:C26"/>
    <mergeCell ref="B27:C29"/>
    <mergeCell ref="H4:H5"/>
    <mergeCell ref="A6:A11"/>
    <mergeCell ref="B6:B8"/>
    <mergeCell ref="C6:C8"/>
    <mergeCell ref="B9:C11"/>
    <mergeCell ref="A12:A17"/>
    <mergeCell ref="B12:B14"/>
    <mergeCell ref="C12:C14"/>
    <mergeCell ref="B15:C17"/>
    <mergeCell ref="A37:A42"/>
    <mergeCell ref="B37:B39"/>
    <mergeCell ref="C37:C39"/>
    <mergeCell ref="B40:C42"/>
    <mergeCell ref="A1:H1"/>
    <mergeCell ref="A4:C4"/>
    <mergeCell ref="D4:D5"/>
    <mergeCell ref="E4:E5"/>
    <mergeCell ref="F4:F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orientation="portrait" paperSize="9" scale="87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2021-03-10T05:50:39Z</cp:lastPrinted>
  <dcterms:created xsi:type="dcterms:W3CDTF">2008-03-18T02:22:07Z</dcterms:created>
  <dcterms:modified xsi:type="dcterms:W3CDTF">2021-03-10T05:50:45Z</dcterms:modified>
  <cp:category/>
  <cp:version/>
  <cp:contentType/>
  <cp:contentStatus/>
</cp:coreProperties>
</file>